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245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<sst xmlns="http://schemas.openxmlformats.org/spreadsheetml/2006/main" count="4189" uniqueCount="972">
  <si>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</si>
  <si>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</si>
  <si>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</si>
  <si>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</si>
  <si>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</si>
  <si>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</si>
  <si>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</si>
  <si>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</si>
  <si>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</si>
  <si>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</si>
  <si>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</si>
  <si>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</si>
  <si>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</si>
  <si>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</si>
  <si>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</si>
  <si>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</si>
  <si>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</si>
  <si>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</si>
  <si>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</si>
  <si>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</si>
  <si>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</si>
  <si>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</si>
  <si>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</si>
  <si>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</si>
  <si>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</si>
  <si>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</si>
  <si>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</si>
  <si>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</si>
  <si>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</si>
  <si>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</si>
  <si>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</si>
  <si>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</si>
  <si>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</si>
  <si>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</si>
  <si>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</si>
  <si>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</si>
  <si>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</si>
  <si>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</si>
  <si>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</si>
  <si>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</si>
  <si>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</si>
  <si>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</si>
  <si>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</si>
  <si>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</si>
  <si>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</si>
  <si>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</si>
  <si>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</si>
  <si>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</si>
  <si>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</si>
  <si>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</si>
  <si>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</si>
  <si>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</si>
  <si>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</si>
  <si>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</si>
  <si>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</si>
  <si>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</si>
  <si>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</si>
  <si>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</si>
  <si>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</si>
  <si>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</si>
  <si>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</si>
  <si>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</si>
  <si>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</si>
  <si>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</si>
  <si>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</si>
  <si>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</si>
  <si>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</si>
  <si>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</si>
  <si>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</si>
  <si>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</si>
  <si>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</si>
  <si>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</si>
  <si>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</si>
  <si>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</si>
  <si>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</si>
  <si>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</si>
  <si>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</si>
  <si>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</si>
  <si>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</si>
  <si>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</si>
  <si>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</si>
  <si>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</si>
  <si>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</si>
  <si>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</si>
  <si>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</si>
  <si>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</si>
  <si>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</si>
  <si>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</si>
  <si>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</si>
  <si>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</si>
  <si>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</si>
  <si>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</si>
  <si>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</si>
  <si>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</si>
  <si>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</si>
  <si>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</si>
  <si>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</si>
  <si>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</si>
  <si>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</si>
  <si>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</si>
  <si>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</si>
  <si>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</si>
  <si>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</si>
  <si>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</si>
  <si>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</si>
  <si>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</si>
  <si>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</si>
  <si>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</si>
  <si>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</si>
  <si>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</si>
  <si>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</si>
  <si>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</si>
  <si>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</si>
  <si>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</si>
  <si>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</si>
  <si>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</si>
  <si>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</si>
  <si>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</si>
  <si>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</si>
  <si>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</si>
  <si>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</si>
  <si>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</si>
  <si>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</si>
  <si>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</si>
  <si>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</si>
  <si>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</si>
  <si>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</si>
  <si>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</si>
  <si>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</si>
  <si>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</si>
  <si>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</si>
  <si>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</si>
  <si>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</si>
  <si>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</si>
  <si>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</si>
  <si>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</si>
  <si>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</si>
  <si>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</si>
  <si>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</si>
  <si>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</si>
  <si>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</si>
  <si>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</si>
  <si>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</si>
  <si>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</si>
  <si>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</si>
  <si>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</si>
  <si>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</si>
  <si>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</si>
  <si>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</si>
  <si>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</si>
  <si>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</si>
  <si>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</si>
  <si>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</si>
  <si>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</si>
  <si>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</si>
  <si>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</si>
  <si>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</si>
  <si>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</si>
  <si>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</si>
  <si>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</si>
  <si>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</si>
  <si>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</si>
  <si>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</si>
  <si>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</si>
  <si>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</si>
  <si>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</si>
  <si>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</si>
  <si>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</si>
  <si>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</si>
  <si>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</si>
  <si>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</si>
  <si>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</si>
  <si>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</si>
  <si>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</si>
  <si>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</si>
  <si>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</si>
  <si>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</si>
  <si>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</si>
  <si>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</si>
  <si>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</si>
  <si>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</si>
  <si>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</si>
  <si>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</si>
  <si>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</si>
  <si>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</si>
  <si>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</si>
  <si>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</si>
  <si>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</si>
  <si>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</si>
  <si>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</si>
  <si>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</si>
  <si>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</si>
  <si>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</si>
  <si>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</si>
  <si>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</si>
  <si>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</si>
  <si>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</si>
  <si>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</si>
  <si>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</si>
  <si>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</si>
  <si>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</si>
  <si>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</si>
  <si>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</si>
  <si>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</si>
  <si>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</si>
  <si>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</si>
  <si>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</si>
  <si>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</si>
  <si>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</si>
  <si>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</si>
  <si>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</si>
  <si>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</si>
  <si>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</si>
  <si>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</si>
  <si>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</si>
  <si>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</si>
  <si>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</si>
  <si>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</si>
  <si>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</si>
  <si>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</si>
  <si>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</si>
  <si>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</si>
  <si>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</si>
  <si>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</si>
  <si>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</si>
  <si>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</si>
  <si>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</si>
  <si>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</si>
  <si>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</si>
  <si>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</si>
  <si>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</si>
  <si>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</si>
  <si>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</si>
  <si>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</si>
  <si>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</si>
  <si>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</si>
  <si>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</si>
  <si>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</si>
  <si>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</si>
  <si>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</si>
  <si>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</si>
  <si>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</si>
  <si>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</si>
  <si>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</si>
  <si>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</si>
  <si>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</si>
  <si>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</si>
  <si>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</si>
  <si>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</si>
  <si>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</si>
  <si>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</si>
  <si>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</si>
  <si>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</si>
  <si>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</si>
  <si>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</si>
  <si>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</si>
  <si>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</si>
  <si>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</si>
  <si>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</si>
  <si>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</si>
  <si>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</si>
  <si>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</si>
  <si>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</si>
  <si>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</si>
  <si>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</si>
  <si>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</si>
  <si>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</si>
  <si>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</si>
  <si>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</si>
  <si>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</si>
  <si>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</si>
  <si>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</si>
  <si>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</si>
  <si>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</si>
  <si>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</si>
  <si>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</si>
  <si>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</si>
  <si>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</si>
  <si>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</si>
  <si>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</si>
  <si>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</si>
  <si>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</si>
  <si>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</si>
  <si>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</si>
  <si>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</si>
  <si>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</si>
  <si>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</si>
  <si>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</si>
  <si>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</si>
  <si>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</si>
  <si>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</si>
  <si>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</si>
  <si>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</si>
  <si>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</si>
  <si>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</si>
  <si>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</si>
  <si>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</si>
  <si>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</si>
  <si>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</si>
  <si>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</si>
  <si>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</si>
  <si>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</si>
  <si>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</si>
  <si>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</si>
  <si>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</si>
  <si>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</si>
  <si>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</si>
  <si>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</si>
  <si>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</si>
  <si>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</si>
  <si>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</si>
  <si>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</si>
  <si>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</si>
  <si>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</si>
  <si>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</si>
  <si>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</si>
  <si>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</si>
  <si>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</si>
  <si>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</si>
  <si>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</si>
  <si>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</si>
  <si>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</si>
  <si>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</si>
  <si>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</si>
  <si>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</si>
  <si>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</si>
  <si>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</si>
  <si>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</si>
  <si>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</si>
  <si>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</si>
  <si>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</si>
  <si>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</si>
  <si>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</si>
  <si>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</si>
  <si>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</si>
  <si>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</si>
  <si>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</si>
  <si>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</si>
  <si>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</si>
  <si>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</si>
  <si>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</si>
  <si>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</si>
  <si>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</si>
  <si>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</si>
  <si>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</si>
  <si>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</si>
  <si>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</si>
  <si>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</si>
  <si>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</si>
  <si>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</si>
  <si>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</si>
  <si>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</si>
  <si>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</si>
  <si>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</si>
  <si>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</si>
  <si>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</si>
  <si>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</si>
  <si>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</si>
  <si>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</si>
  <si>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</si>
  <si>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</si>
  <si>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</si>
  <si>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</si>
  <si>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</si>
  <si>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</si>
  <si>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</si>
  <si>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</si>
  <si>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</si>
  <si>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</si>
  <si>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</si>
  <si>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</si>
  <si>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</si>
  <si>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</si>
  <si>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</si>
  <si>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</si>
  <si>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</si>
  <si>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</si>
  <si>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</si>
  <si>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</si>
  <si>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</si>
  <si>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</si>
  <si>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</si>
  <si>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</si>
  <si>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</si>
  <si>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</si>
  <si>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</si>
  <si>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</si>
  <si>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</si>
  <si>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</si>
  <si>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</si>
  <si>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</si>
  <si>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</si>
  <si>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</si>
  <si>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</si>
  <si>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</si>
  <si>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</si>
  <si>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</si>
  <si>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</si>
  <si>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</si>
  <si>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</si>
  <si>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</si>
  <si>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</si>
  <si>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</si>
  <si>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</si>
  <si>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</si>
  <si>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</si>
  <si>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</si>
  <si>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</si>
  <si>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</si>
  <si>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</si>
  <si>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</si>
  <si>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</si>
  <si>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</si>
  <si>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</si>
  <si>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</si>
  <si>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</si>
  <si>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</si>
  <si>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</si>
  <si>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</si>
  <si>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</si>
  <si>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</si>
  <si>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</si>
  <si>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</si>
  <si>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</si>
  <si>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</si>
  <si>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</si>
  <si>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</si>
  <si>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</si>
  <si>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</si>
  <si>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</si>
  <si>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</si>
  <si>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</si>
  <si>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</si>
  <si>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</si>
  <si>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</si>
  <si>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</si>
  <si>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</si>
  <si>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</si>
  <si>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</si>
  <si>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</si>
  <si>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</si>
  <si>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</si>
  <si>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</si>
  <si>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</si>
  <si>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</si>
  <si>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</si>
  <si>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</si>
  <si>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</si>
  <si>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</si>
  <si>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</si>
  <si>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</si>
  <si>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</si>
  <si>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</si>
  <si>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</si>
  <si>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</si>
  <si>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</si>
  <si>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</si>
  <si>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</si>
  <si>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</si>
  <si>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</si>
  <si>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</si>
  <si>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</si>
  <si>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</si>
  <si>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</si>
  <si>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</si>
  <si>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</si>
  <si>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</si>
  <si>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</si>
  <si>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</si>
  <si>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</si>
  <si>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</si>
  <si>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</si>
  <si>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</si>
  <si>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</si>
  <si>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</si>
  <si>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</si>
  <si>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</si>
  <si>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</si>
  <si>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</si>
  <si>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</si>
  <si>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</si>
  <si>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</si>
  <si>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</si>
  <si>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</si>
  <si>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</si>
  <si>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</si>
  <si>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</si>
  <si>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</si>
  <si>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</si>
  <si>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</si>
  <si>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</si>
  <si>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</si>
  <si>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</si>
  <si>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</si>
  <si>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</si>
  <si>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</si>
  <si>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</si>
  <si>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</si>
  <si>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</si>
  <si>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</si>
  <si>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</si>
  <si>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</si>
  <si>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</si>
  <si>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</si>
  <si>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</si>
  <si>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</si>
  <si>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</si>
  <si>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</si>
  <si>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</si>
  <si>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</si>
  <si>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</si>
  <si>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</si>
  <si>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</si>
  <si>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</si>
  <si>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</si>
  <si>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</si>
  <si>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</si>
  <si>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</si>
  <si>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</si>
  <si>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</si>
  <si>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</si>
  <si>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</si>
  <si>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</si>
  <si>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</si>
  <si>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</si>
  <si>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</si>
  <si>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</si>
  <si>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</si>
  <si>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</si>
  <si>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</si>
  <si>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</si>
  <si>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</si>
  <si>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</si>
  <si>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</si>
  <si>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</si>
  <si>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</si>
  <si>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</si>
  <si>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</si>
  <si>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</si>
  <si>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</si>
  <si>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</si>
  <si>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</si>
  <si>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</si>
  <si>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</si>
  <si>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</si>
  <si>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</si>
  <si>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</si>
  <si>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</si>
  <si>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</si>
  <si>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</si>
  <si>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</si>
  <si>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</si>
  <si>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</si>
  <si>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</si>
  <si>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</si>
  <si>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</si>
  <si>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</si>
  <si>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</si>
  <si>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</si>
  <si>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</si>
  <si>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</si>
  <si>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</si>
  <si>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</si>
  <si>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</si>
  <si>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</si>
  <si>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</si>
  <si>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</si>
  <si>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</si>
  <si>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</si>
  <si>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</si>
  <si>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</si>
  <si>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</si>
  <si>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</si>
  <si>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</si>
  <si>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</si>
  <si>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</si>
  <si>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</si>
  <si>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</si>
  <si>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</si>
  <si>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</si>
  <si>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</si>
  <si>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</si>
  <si>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</si>
  <si>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</si>
  <si>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</si>
  <si>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</si>
  <si>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</si>
  <si>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</si>
  <si>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</si>
  <si>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</si>
  <si>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</si>
  <si>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</si>
  <si>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</si>
  <si>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</si>
  <si>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</si>
  <si>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</si>
  <si>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</si>
  <si>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</si>
  <si>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</si>
  <si>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</si>
  <si>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</si>
  <si>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</si>
  <si>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</si>
  <si>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</si>
  <si>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</si>
  <si>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</si>
  <si>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</si>
  <si>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</si>
  <si>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</si>
  <si>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</si>
  <si>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</si>
  <si>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</si>
  <si>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</si>
  <si>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</si>
  <si>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</si>
  <si>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</si>
  <si>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</si>
  <si>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</si>
  <si>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</si>
  <si>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</si>
  <si>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</si>
  <si>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</si>
  <si>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</si>
  <si>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</si>
  <si>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</si>
  <si>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</si>
  <si>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</si>
  <si>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</si>
  <si>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</si>
  <si>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</si>
  <si>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</si>
  <si>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</si>
  <si>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</si>
  <si>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</si>
  <si>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</si>
  <si>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</si>
  <si>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</si>
  <si>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</si>
  <si>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</si>
  <si>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</si>
  <si>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</si>
  <si>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</si>
  <si>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</si>
  <si>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</si>
  <si>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</si>
  <si>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</si>
  <si>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</si>
  <si>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</si>
  <si>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</si>
  <si>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</si>
  <si>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</si>
  <si>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</si>
  <si>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</si>
  <si>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</si>
  <si>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</si>
  <si>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</si>
  <si>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</si>
  <si>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</si>
  <si>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</si>
  <si>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</si>
  <si>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</si>
  <si>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</si>
  <si>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</si>
  <si>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</si>
  <si>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</si>
  <si>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</si>
  <si>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</si>
  <si>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</si>
  <si>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</si>
  <si>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</si>
  <si>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</si>
  <si>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</si>
  <si>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</si>
  <si>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</si>
  <si>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</si>
  <si>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</si>
  <si>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</si>
  <si>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</si>
  <si>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</si>
  <si>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</si>
  <si>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</si>
  <si>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</si>
  <si>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</si>
  <si>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</si>
  <si>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</si>
  <si>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</si>
  <si>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</si>
  <si>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</si>
  <si>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</si>
  <si>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</si>
  <si>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</si>
  <si>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</si>
  <si>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</si>
  <si>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</si>
  <si>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</si>
  <si>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</si>
  <si>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</si>
  <si>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</si>
  <si>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</si>
  <si>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</si>
  <si>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</si>
  <si>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</si>
  <si>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</si>
  <si>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</si>
  <si>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</si>
  <si>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</si>
  <si>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</si>
  <si>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</si>
  <si>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</si>
  <si>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</si>
  <si>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</si>
  <si>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</si>
  <si>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</si>
  <si>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</si>
  <si>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</si>
  <si>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</si>
  <si>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</si>
  <si>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</si>
  <si>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</si>
  <si>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</si>
  <si>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</si>
  <si>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</si>
  <si>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</si>
  <si>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</si>
  <si>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</si>
  <si>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</si>
  <si>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</si>
  <si>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</si>
  <si>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</si>
  <si>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</si>
  <si>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</si>
  <si>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</si>
  <si>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</si>
  <si>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</si>
  <si>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</si>
  <si>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</si>
  <si>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</si>
  <si>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</si>
  <si>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</si>
  <si>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</si>
  <si>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</si>
  <si>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</si>
  <si>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</si>
  <si>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</si>
  <si>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</si>
  <si>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</si>
  <si>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</si>
  <si>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</si>
  <si>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</si>
  <si>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</si>
  <si>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</si>
  <si>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</si>
  <si>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</si>
  <si>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</si>
  <si>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</si>
  <si>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</si>
  <si>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</si>
  <si>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</si>
  <si>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</si>
  <si>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</si>
  <si>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</si>
  <si>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</si>
  <si>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</si>
  <si>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</si>
  <si>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</si>
  <si>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</si>
  <si>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</si>
  <si>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</si>
  <si>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</si>
  <si>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</si>
  <si>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</si>
  <si>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</si>
  <si>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</si>
  <si>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</si>
  <si>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</si>
  <si>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</si>
  <si>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</si>
  <si>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</si>
  <si>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</si>
  <si>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</si>
  <si>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</si>
  <si>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</si>
  <si>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</si>
  <si>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</si>
  <si>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</si>
  <si>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</si>
  <si>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</si>
  <si>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</si>
  <si>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</si>
  <si>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</si>
  <si>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</si>
  <si>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</si>
  <si>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</si>
  <si>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</si>
  <si>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</si>
  <si>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</si>
  <si>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</si>
  <si>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</si>
  <si>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</si>
  <si>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</si>
  <si>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</si>
  <si>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</si>
  <si>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</si>
  <si>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</si>
  <si>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</si>
  <si>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</si>
  <si>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</si>
  <si>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</si>
  <si>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</si>
  <si>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</si>
  <si>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</si>
  <si>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</si>
  <si>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</si>
  <si>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</si>
  <si>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</si>
  <si>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</si>
  <si>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</si>
  <si>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</si>
  <si>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</si>
  <si>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</si>
  <si>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</si>
  <si>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</si>
  <si>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</si>
  <si>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</si>
  <si>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</si>
  <si>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</si>
  <si>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</si>
  <si>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</si>
  <si>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</si>
  <si>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</si>
  <si>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</si>
  <si>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</si>
  <si>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</si>
  <si>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</si>
  <si>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</si>
  <si>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</si>
  <si>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</si>
  <si>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</si>
  <si>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</si>
  <si>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</si>
  <si>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</si>
  <si>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</si>
  <si>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</si>
  <si>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</si>
  <si>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</si>
  <si>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</si>
  <si>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</si>
  <si>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</si>
  <si>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</si>
  <si>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</si>
  <si>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</si>
  <si>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</si>
  <si>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</si>
  <si>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</si>
  <si>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</si>
  <si>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</si>
  <si>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</si>
  <si>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</si>
  <si>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</si>
  <si>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</si>
  <si>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</si>
  <si>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</si>
  <si>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</si>
  <si>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</si>
  <si>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</si>
  <si>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</si>
  <si>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</si>
  <si>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</si>
  <si>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</si>
  <si>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</si>
  <si>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</si>
  <si>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</si>
  <si>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</si>
  <si>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</si>
  <si>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</si>
  <si>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</si>
  <si>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</si>
  <si>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</si>
  <si>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</si>
  <si>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</si>
  <si>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</si>
  <si>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</si>
  <si>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</si>
  <si>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</si>
  <si>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</si>
  <si>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</si>
  <si>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</si>
  <si>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</si>
  <si>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</si>
  <si>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</si>
  <si>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</si>
  <si>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</si>
  <si>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</si>
  <si>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</si>
  <si>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</si>
  <si>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</si>
  <si>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</si>
  <si>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</si>
  <si>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</si>
  <si>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</si>
  <si>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</si>
  <si>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</si>
  <si>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</si>
  <si>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</si>
  <si>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</si>
  <si>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</si>
  <si>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</si>
  <si>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</si>
  <si>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</si>
  <si>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</si>
  <si>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</si>
  <si>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</si>
  <si>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</si>
  <si>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</si>
  <si>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</si>
  <si>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</si>
  <si>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</si>
  <si>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</si>
  <si>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</si>
  <si>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</si>
  <si>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</si>
  <si>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</si>
  <si>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</si>
  <si>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</si>
  <si>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</si>
  <si>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</si>
  <si>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</si>
  <si>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</si>
  <si>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</si>
  <si>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</si>
  <si>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</si>
  <si>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</si>
  <si>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</si>
  <si>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</si>
  <si>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</si>
  <si>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</si>
  <si>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</si>
  <si>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</si>
  <si>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</si>
  <si>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</si>
  <si>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</si>
  <si>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</si>
  <si>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</si>
  <si>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</si>
  <si>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</si>
  <si>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</si>
  <si>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</si>
  <si>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</si>
  <si>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</si>
  <si>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</si>
  <si>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</si>
  <si>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</si>
  <si>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</si>
  <si>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</si>
  <si>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</si>
  <si>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</si>
  <si>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</si>
  <si>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</si>
  <si>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</si>
  <si>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</si>
  <si>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</si>
  <si>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</si>
  <si>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</si>
  <si>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Гюляй Рахман</t>
  </si>
  <si>
    <t>Нео Лондон Капитал АД</t>
  </si>
  <si>
    <t>0884274451</t>
  </si>
  <si>
    <t>info@neolondoncapital.com</t>
  </si>
  <si>
    <t>www.neolondoncapital.com</t>
  </si>
  <si>
    <t>www.investor.bg</t>
  </si>
  <si>
    <t>Гл. счетоводител</t>
  </si>
  <si>
    <t>Християн Дънков</t>
  </si>
  <si>
    <t>гр. София, район Възраждане, п. код 1309, бул. "Тодор Александров" № 137, офис 20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</si>
</sst>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44834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44893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Гюляй Рахман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44834</v>
      </c>
    </row>
    <row r="11" spans="1:2" ht="15.75">
      <c r="A11" s="7" t="s">
        <v>950</v>
      </c>
      <c r="B11" s="546">
        <v>44893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964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970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971</v>
      </c>
    </row>
    <row r="20" spans="1:2" ht="31.5">
      <c r="A20" s="7" t="s">
        <v>5</v>
      </c>
      <c r="B20" s="545" t="s">
        <v>971</v>
      </c>
    </row>
    <row r="21" spans="1:2" ht="15.75">
      <c r="A21" s="10" t="s">
        <v>6</v>
      </c>
      <c r="B21" s="547" t="s">
        <v>965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966</v>
      </c>
    </row>
    <row r="24" spans="1:2" ht="15.75">
      <c r="A24" s="10" t="s">
        <v>892</v>
      </c>
      <c r="B24" s="655" t="s">
        <v>967</v>
      </c>
    </row>
    <row r="25" spans="1:2" ht="15.75">
      <c r="A25" s="7" t="s">
        <v>895</v>
      </c>
      <c r="B25" s="656" t="s">
        <v>968</v>
      </c>
    </row>
    <row r="26" spans="1:2" ht="15.75">
      <c r="A26" s="10" t="s">
        <v>943</v>
      </c>
      <c r="B26" s="547" t="s">
        <v>963</v>
      </c>
    </row>
    <row r="27" spans="1:2" ht="15.75">
      <c r="A27" s="10" t="s">
        <v>944</v>
      </c>
      <c r="B27" s="547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0.08437200383509108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0.00912342543154839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0.0016756159792832934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0.0013152879808087526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1.1215589236003711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1.2494753356832862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1.2494753356832862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1.1226390105747877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0.004727072678742436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0.028952518424960792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0.015589151863449193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0.7436343823091643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5.444818827432481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0.7849578883649326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2525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0.13089005235602094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0.6966354109211252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41.581947743467936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>
        <f aca="true" t="shared" si="2" ref="C3:C34">endDate</f>
        <v>44834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>
        <f t="shared" si="2"/>
        <v>44834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>
        <f t="shared" si="2"/>
        <v>44834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1353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>
        <f t="shared" si="2"/>
        <v>44834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>
        <f t="shared" si="2"/>
        <v>44834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>
        <f t="shared" si="2"/>
        <v>44834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>
        <f t="shared" si="2"/>
        <v>44834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>
        <f t="shared" si="2"/>
        <v>44834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>
        <f t="shared" si="2"/>
        <v>44834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1353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>
        <f t="shared" si="2"/>
        <v>44834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70696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>
        <f t="shared" si="2"/>
        <v>44834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>
        <f t="shared" si="2"/>
        <v>44834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>
        <f t="shared" si="2"/>
        <v>44834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>
        <f t="shared" si="2"/>
        <v>44834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>
        <f t="shared" si="2"/>
        <v>44834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>
        <f t="shared" si="2"/>
        <v>44834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>
        <f t="shared" si="2"/>
        <v>44834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>
        <f t="shared" si="2"/>
        <v>44834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>
        <f t="shared" si="2"/>
        <v>44834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>
        <f t="shared" si="2"/>
        <v>44834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>
        <f t="shared" si="2"/>
        <v>44834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>
        <f t="shared" si="2"/>
        <v>44834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>
        <f t="shared" si="2"/>
        <v>44834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>
        <f t="shared" si="2"/>
        <v>44834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>
        <f t="shared" si="2"/>
        <v>44834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>
        <f t="shared" si="2"/>
        <v>44834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>
        <f t="shared" si="2"/>
        <v>44834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>
        <f t="shared" si="2"/>
        <v>44834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>
        <f t="shared" si="2"/>
        <v>44834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>
        <f t="shared" si="2"/>
        <v>44834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>
        <f t="shared" si="2"/>
        <v>44834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>
        <f t="shared" si="2"/>
        <v>44834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>
        <f aca="true" t="shared" si="5" ref="C35:C66">endDate</f>
        <v>44834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>
        <f t="shared" si="5"/>
        <v>44834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>
        <f t="shared" si="5"/>
        <v>44834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>
        <f t="shared" si="5"/>
        <v>44834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>
        <f t="shared" si="5"/>
        <v>44834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>
        <f t="shared" si="5"/>
        <v>44834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>
        <f t="shared" si="5"/>
        <v>44834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72488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>
        <f t="shared" si="5"/>
        <v>44834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>
        <f t="shared" si="5"/>
        <v>44834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>
        <f t="shared" si="5"/>
        <v>44834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>
        <f t="shared" si="5"/>
        <v>44834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>
        <f t="shared" si="5"/>
        <v>44834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>
        <f t="shared" si="5"/>
        <v>44834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>
        <f t="shared" si="5"/>
        <v>44834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>
        <f t="shared" si="5"/>
        <v>44834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>
        <f t="shared" si="5"/>
        <v>44834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146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>
        <f t="shared" si="5"/>
        <v>44834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449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>
        <f t="shared" si="5"/>
        <v>44834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5571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>
        <f t="shared" si="5"/>
        <v>44834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>
        <f t="shared" si="5"/>
        <v>44834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>
        <f t="shared" si="5"/>
        <v>44834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>
        <f t="shared" si="5"/>
        <v>44834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58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>
        <f t="shared" si="5"/>
        <v>44834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6225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>
        <f t="shared" si="5"/>
        <v>44834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54866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>
        <f t="shared" si="5"/>
        <v>44834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>
        <f t="shared" si="5"/>
        <v>44834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>
        <f t="shared" si="5"/>
        <v>44834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54866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>
        <f t="shared" si="5"/>
        <v>44834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>
        <f t="shared" si="5"/>
        <v>44834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>
        <f t="shared" si="5"/>
        <v>44834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54866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>
        <f t="shared" si="5"/>
        <v>44834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>
        <f t="shared" si="5"/>
        <v>44834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232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>
        <f aca="true" t="shared" si="8" ref="C67:C98">endDate</f>
        <v>44834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>
        <f t="shared" si="8"/>
        <v>44834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>
        <f t="shared" si="8"/>
        <v>44834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232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>
        <f t="shared" si="8"/>
        <v>44834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>
        <f t="shared" si="8"/>
        <v>44834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61323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>
        <f t="shared" si="8"/>
        <v>44834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133811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>
        <f t="shared" si="8"/>
        <v>44834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>
        <f t="shared" si="8"/>
        <v>44834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>
        <f t="shared" si="8"/>
        <v>44834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>
        <f t="shared" si="8"/>
        <v>44834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>
        <f t="shared" si="8"/>
        <v>44834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>
        <f t="shared" si="8"/>
        <v>44834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>
        <f t="shared" si="8"/>
        <v>44834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>
        <f t="shared" si="8"/>
        <v>44834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>
        <f t="shared" si="8"/>
        <v>44834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>
        <f t="shared" si="8"/>
        <v>44834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>
        <f t="shared" si="8"/>
        <v>44834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>
        <f t="shared" si="8"/>
        <v>44834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>
        <f t="shared" si="8"/>
        <v>44834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>
        <f t="shared" si="8"/>
        <v>44834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>
        <f t="shared" si="8"/>
        <v>44834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8121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>
        <f t="shared" si="8"/>
        <v>44834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8121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>
        <f t="shared" si="8"/>
        <v>44834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>
        <f t="shared" si="8"/>
        <v>44834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>
        <f t="shared" si="8"/>
        <v>44834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176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>
        <f t="shared" si="8"/>
        <v>44834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>
        <f t="shared" si="8"/>
        <v>44834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8297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>
        <f t="shared" si="8"/>
        <v>44834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19291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>
        <f t="shared" si="8"/>
        <v>44834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9484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>
        <f t="shared" si="8"/>
        <v>44834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>
        <f t="shared" si="8"/>
        <v>44834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31953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>
        <f t="shared" si="8"/>
        <v>44834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>
        <f aca="true" t="shared" si="11" ref="C99:C125">endDate</f>
        <v>44834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>
        <f t="shared" si="11"/>
        <v>44834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21994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>
        <f t="shared" si="11"/>
        <v>44834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>
        <f t="shared" si="11"/>
        <v>44834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53947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>
        <f t="shared" si="11"/>
        <v>44834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>
        <f t="shared" si="11"/>
        <v>44834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>
        <f t="shared" si="11"/>
        <v>44834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2010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>
        <f t="shared" si="11"/>
        <v>44834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>
        <f t="shared" si="11"/>
        <v>44834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55957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>
        <f t="shared" si="11"/>
        <v>44834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4510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>
        <f t="shared" si="11"/>
        <v>44834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10705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>
        <f t="shared" si="11"/>
        <v>44834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33852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>
        <f t="shared" si="11"/>
        <v>44834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>
        <f t="shared" si="11"/>
        <v>44834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9774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>
        <f t="shared" si="11"/>
        <v>44834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167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>
        <f t="shared" si="11"/>
        <v>44834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23638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>
        <f t="shared" si="11"/>
        <v>44834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>
        <f t="shared" si="11"/>
        <v>44834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>
        <f t="shared" si="11"/>
        <v>44834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252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>
        <f t="shared" si="11"/>
        <v>44834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>
        <f t="shared" si="11"/>
        <v>44834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>
        <f t="shared" si="11"/>
        <v>44834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49079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>
        <f t="shared" si="11"/>
        <v>44834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>
        <f t="shared" si="11"/>
        <v>44834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>
        <f t="shared" si="11"/>
        <v>44834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>
        <f t="shared" si="11"/>
        <v>44834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49079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>
        <f t="shared" si="11"/>
        <v>44834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133811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>
        <f aca="true" t="shared" si="14" ref="C127:C158">endDate</f>
        <v>44834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11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>
        <f t="shared" si="14"/>
        <v>44834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159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>
        <f t="shared" si="14"/>
        <v>44834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>
        <f t="shared" si="14"/>
        <v>44834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120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>
        <f t="shared" si="14"/>
        <v>44834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25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>
        <f t="shared" si="14"/>
        <v>44834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>
        <f t="shared" si="14"/>
        <v>44834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>
        <f t="shared" si="14"/>
        <v>44834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285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>
        <f t="shared" si="14"/>
        <v>44834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>
        <f t="shared" si="14"/>
        <v>44834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>
        <f t="shared" si="14"/>
        <v>44834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601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>
        <f t="shared" si="14"/>
        <v>44834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2132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>
        <f t="shared" si="14"/>
        <v>44834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>
        <f t="shared" si="14"/>
        <v>44834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>
        <f t="shared" si="14"/>
        <v>44834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500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>
        <f t="shared" si="14"/>
        <v>44834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2632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>
        <f t="shared" si="14"/>
        <v>44834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3233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>
        <f t="shared" si="14"/>
        <v>44834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393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>
        <f t="shared" si="14"/>
        <v>44834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>
        <f t="shared" si="14"/>
        <v>44834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>
        <f t="shared" si="14"/>
        <v>44834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3233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>
        <f t="shared" si="14"/>
        <v>44834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393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>
        <f t="shared" si="14"/>
        <v>44834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75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>
        <f t="shared" si="14"/>
        <v>44834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>
        <f t="shared" si="14"/>
        <v>44834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75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>
        <f t="shared" si="14"/>
        <v>44834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>
        <f t="shared" si="14"/>
        <v>44834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318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>
        <f t="shared" si="14"/>
        <v>44834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142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>
        <f t="shared" si="14"/>
        <v>44834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176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>
        <f t="shared" si="14"/>
        <v>44834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3626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>
        <f t="shared" si="14"/>
        <v>44834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>
        <f t="shared" si="14"/>
        <v>44834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>
        <f aca="true" t="shared" si="17" ref="C159:C179">endDate</f>
        <v>44834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292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>
        <f t="shared" si="17"/>
        <v>44834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1794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>
        <f t="shared" si="17"/>
        <v>44834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2086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>
        <f t="shared" si="17"/>
        <v>44834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>
        <f t="shared" si="17"/>
        <v>44834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>
        <f t="shared" si="17"/>
        <v>44834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100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>
        <f t="shared" si="17"/>
        <v>44834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>
        <f t="shared" si="17"/>
        <v>44834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>
        <f t="shared" si="17"/>
        <v>44834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>
        <f t="shared" si="17"/>
        <v>44834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1430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>
        <f t="shared" si="17"/>
        <v>44834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1540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>
        <f t="shared" si="17"/>
        <v>44834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3626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>
        <f t="shared" si="17"/>
        <v>44834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>
        <f t="shared" si="17"/>
        <v>44834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>
        <f t="shared" si="17"/>
        <v>44834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>
        <f t="shared" si="17"/>
        <v>44834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3626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>
        <f t="shared" si="17"/>
        <v>44834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>
        <f t="shared" si="17"/>
        <v>44834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>
        <f t="shared" si="17"/>
        <v>44834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>
        <f t="shared" si="17"/>
        <v>44834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>
        <f t="shared" si="17"/>
        <v>44834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3626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>
        <f aca="true" t="shared" si="20" ref="C181:C216">endDate</f>
        <v>44834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292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>
        <f t="shared" si="20"/>
        <v>44834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-238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>
        <f t="shared" si="20"/>
        <v>44834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11123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>
        <f t="shared" si="20"/>
        <v>44834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-128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>
        <f t="shared" si="20"/>
        <v>44834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-455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>
        <f t="shared" si="20"/>
        <v>44834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>
        <f t="shared" si="20"/>
        <v>44834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>
        <f t="shared" si="20"/>
        <v>44834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>
        <f t="shared" si="20"/>
        <v>44834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>
        <f t="shared" si="20"/>
        <v>44834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-102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>
        <f t="shared" si="20"/>
        <v>44834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10492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>
        <f t="shared" si="20"/>
        <v>44834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>
        <f t="shared" si="20"/>
        <v>44834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>
        <f t="shared" si="20"/>
        <v>44834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-4890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>
        <f t="shared" si="20"/>
        <v>44834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>
        <f t="shared" si="20"/>
        <v>44834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>
        <f t="shared" si="20"/>
        <v>44834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>
        <f t="shared" si="20"/>
        <v>44834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>
        <f t="shared" si="20"/>
        <v>44834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>
        <f t="shared" si="20"/>
        <v>44834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>
        <f t="shared" si="20"/>
        <v>44834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>
        <f t="shared" si="20"/>
        <v>44834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-4890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>
        <f t="shared" si="20"/>
        <v>44834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>
        <f t="shared" si="20"/>
        <v>44834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>
        <f t="shared" si="20"/>
        <v>44834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7242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>
        <f t="shared" si="20"/>
        <v>44834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-11245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>
        <f t="shared" si="20"/>
        <v>44834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>
        <f t="shared" si="20"/>
        <v>44834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-1451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>
        <f t="shared" si="20"/>
        <v>44834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>
        <f t="shared" si="20"/>
        <v>44834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>
        <f t="shared" si="20"/>
        <v>44834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-5454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>
        <f t="shared" si="20"/>
        <v>44834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148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>
        <f t="shared" si="20"/>
        <v>44834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84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>
        <f t="shared" si="20"/>
        <v>44834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232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>
        <f t="shared" si="20"/>
        <v>44834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232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>
        <f t="shared" si="20"/>
        <v>44834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>
        <f aca="true" t="shared" si="23" ref="C218:C281">endDate</f>
        <v>44834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>
        <f t="shared" si="23"/>
        <v>44834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>
        <f t="shared" si="23"/>
        <v>44834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>
        <f t="shared" si="23"/>
        <v>44834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>
        <f t="shared" si="23"/>
        <v>44834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>
        <f t="shared" si="23"/>
        <v>44834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>
        <f t="shared" si="23"/>
        <v>44834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>
        <f t="shared" si="23"/>
        <v>44834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>
        <f t="shared" si="23"/>
        <v>44834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>
        <f t="shared" si="23"/>
        <v>44834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>
        <f t="shared" si="23"/>
        <v>44834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>
        <f t="shared" si="23"/>
        <v>44834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>
        <f t="shared" si="23"/>
        <v>44834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>
        <f t="shared" si="23"/>
        <v>44834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>
        <f t="shared" si="23"/>
        <v>44834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>
        <f t="shared" si="23"/>
        <v>44834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>
        <f t="shared" si="23"/>
        <v>44834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>
        <f t="shared" si="23"/>
        <v>44834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>
        <f t="shared" si="23"/>
        <v>44834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>
        <f t="shared" si="23"/>
        <v>44834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>
        <f t="shared" si="23"/>
        <v>44834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>
        <f t="shared" si="23"/>
        <v>44834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>
        <f t="shared" si="23"/>
        <v>44834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>
        <f t="shared" si="23"/>
        <v>44834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>
        <f t="shared" si="23"/>
        <v>44834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>
        <f t="shared" si="23"/>
        <v>44834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>
        <f t="shared" si="23"/>
        <v>44834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>
        <f t="shared" si="23"/>
        <v>44834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>
        <f t="shared" si="23"/>
        <v>44834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>
        <f t="shared" si="23"/>
        <v>44834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>
        <f t="shared" si="23"/>
        <v>44834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>
        <f t="shared" si="23"/>
        <v>44834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>
        <f t="shared" si="23"/>
        <v>44834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>
        <f t="shared" si="23"/>
        <v>44834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>
        <f t="shared" si="23"/>
        <v>44834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>
        <f t="shared" si="23"/>
        <v>44834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>
        <f t="shared" si="23"/>
        <v>44834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>
        <f t="shared" si="23"/>
        <v>44834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>
        <f t="shared" si="23"/>
        <v>44834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>
        <f t="shared" si="23"/>
        <v>44834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>
        <f t="shared" si="23"/>
        <v>44834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>
        <f t="shared" si="23"/>
        <v>44834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>
        <f t="shared" si="23"/>
        <v>44834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>
        <f t="shared" si="23"/>
        <v>44834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>
        <f t="shared" si="23"/>
        <v>44834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>
        <f t="shared" si="23"/>
        <v>44834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>
        <f t="shared" si="23"/>
        <v>44834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>
        <f t="shared" si="23"/>
        <v>44834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>
        <f t="shared" si="23"/>
        <v>44834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>
        <f t="shared" si="23"/>
        <v>44834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>
        <f t="shared" si="23"/>
        <v>44834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>
        <f t="shared" si="23"/>
        <v>44834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>
        <f t="shared" si="23"/>
        <v>44834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>
        <f t="shared" si="23"/>
        <v>44834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>
        <f t="shared" si="23"/>
        <v>44834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>
        <f t="shared" si="23"/>
        <v>44834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>
        <f t="shared" si="23"/>
        <v>44834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>
        <f t="shared" si="23"/>
        <v>44834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>
        <f t="shared" si="23"/>
        <v>44834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>
        <f t="shared" si="23"/>
        <v>44834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>
        <f t="shared" si="23"/>
        <v>44834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>
        <f t="shared" si="23"/>
        <v>44834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>
        <f t="shared" si="23"/>
        <v>44834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>
        <f t="shared" si="23"/>
        <v>44834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>
        <f aca="true" t="shared" si="26" ref="C282:C345">endDate</f>
        <v>44834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>
        <f t="shared" si="26"/>
        <v>44834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>
        <f t="shared" si="26"/>
        <v>44834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>
        <f t="shared" si="26"/>
        <v>44834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>
        <f t="shared" si="26"/>
        <v>44834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>
        <f t="shared" si="26"/>
        <v>44834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>
        <f t="shared" si="26"/>
        <v>44834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>
        <f t="shared" si="26"/>
        <v>44834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>
        <f t="shared" si="26"/>
        <v>44834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>
        <f t="shared" si="26"/>
        <v>44834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>
        <f t="shared" si="26"/>
        <v>44834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>
        <f t="shared" si="26"/>
        <v>44834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>
        <f t="shared" si="26"/>
        <v>44834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>
        <f t="shared" si="26"/>
        <v>44834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>
        <f t="shared" si="26"/>
        <v>44834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>
        <f t="shared" si="26"/>
        <v>44834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>
        <f t="shared" si="26"/>
        <v>44834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>
        <f t="shared" si="26"/>
        <v>44834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>
        <f t="shared" si="26"/>
        <v>44834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>
        <f t="shared" si="26"/>
        <v>44834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>
        <f t="shared" si="26"/>
        <v>44834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>
        <f t="shared" si="26"/>
        <v>44834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>
        <f t="shared" si="26"/>
        <v>44834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>
        <f t="shared" si="26"/>
        <v>44834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>
        <f t="shared" si="26"/>
        <v>44834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>
        <f t="shared" si="26"/>
        <v>44834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>
        <f t="shared" si="26"/>
        <v>44834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>
        <f t="shared" si="26"/>
        <v>44834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>
        <f t="shared" si="26"/>
        <v>44834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>
        <f t="shared" si="26"/>
        <v>44834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>
        <f t="shared" si="26"/>
        <v>44834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>
        <f t="shared" si="26"/>
        <v>44834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>
        <f t="shared" si="26"/>
        <v>44834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>
        <f t="shared" si="26"/>
        <v>44834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>
        <f t="shared" si="26"/>
        <v>44834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>
        <f t="shared" si="26"/>
        <v>44834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>
        <f t="shared" si="26"/>
        <v>44834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>
        <f t="shared" si="26"/>
        <v>44834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>
        <f t="shared" si="26"/>
        <v>44834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>
        <f t="shared" si="26"/>
        <v>44834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>
        <f t="shared" si="26"/>
        <v>44834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>
        <f t="shared" si="26"/>
        <v>44834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>
        <f t="shared" si="26"/>
        <v>44834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>
        <f t="shared" si="26"/>
        <v>44834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>
        <f t="shared" si="26"/>
        <v>44834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>
        <f t="shared" si="26"/>
        <v>44834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>
        <f t="shared" si="26"/>
        <v>44834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>
        <f t="shared" si="26"/>
        <v>44834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>
        <f t="shared" si="26"/>
        <v>44834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>
        <f t="shared" si="26"/>
        <v>44834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>
        <f t="shared" si="26"/>
        <v>44834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>
        <f t="shared" si="26"/>
        <v>44834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>
        <f t="shared" si="26"/>
        <v>44834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>
        <f t="shared" si="26"/>
        <v>44834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>
        <f t="shared" si="26"/>
        <v>44834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>
        <f t="shared" si="26"/>
        <v>44834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>
        <f t="shared" si="26"/>
        <v>44834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>
        <f t="shared" si="26"/>
        <v>44834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>
        <f t="shared" si="26"/>
        <v>44834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>
        <f t="shared" si="26"/>
        <v>44834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>
        <f t="shared" si="26"/>
        <v>44834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>
        <f t="shared" si="26"/>
        <v>44834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>
        <f t="shared" si="26"/>
        <v>44834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>
        <f t="shared" si="26"/>
        <v>44834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>
        <f aca="true" t="shared" si="29" ref="C346:C409">endDate</f>
        <v>44834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>
        <f t="shared" si="29"/>
        <v>44834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>
        <f t="shared" si="29"/>
        <v>44834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>
        <f t="shared" si="29"/>
        <v>44834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>
        <f t="shared" si="29"/>
        <v>44834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8121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>
        <f t="shared" si="29"/>
        <v>44834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>
        <f t="shared" si="29"/>
        <v>44834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>
        <f t="shared" si="29"/>
        <v>44834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>
        <f t="shared" si="29"/>
        <v>44834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8121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>
        <f t="shared" si="29"/>
        <v>44834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176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>
        <f t="shared" si="29"/>
        <v>44834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>
        <f t="shared" si="29"/>
        <v>44834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>
        <f t="shared" si="29"/>
        <v>44834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>
        <f t="shared" si="29"/>
        <v>44834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>
        <f t="shared" si="29"/>
        <v>44834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>
        <f t="shared" si="29"/>
        <v>44834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>
        <f t="shared" si="29"/>
        <v>44834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>
        <f t="shared" si="29"/>
        <v>44834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>
        <f t="shared" si="29"/>
        <v>44834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>
        <f t="shared" si="29"/>
        <v>44834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>
        <f t="shared" si="29"/>
        <v>44834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>
        <f t="shared" si="29"/>
        <v>44834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>
        <f t="shared" si="29"/>
        <v>44834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8297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>
        <f t="shared" si="29"/>
        <v>44834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>
        <f t="shared" si="29"/>
        <v>44834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>
        <f t="shared" si="29"/>
        <v>44834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8297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>
        <f t="shared" si="29"/>
        <v>44834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>
        <f t="shared" si="29"/>
        <v>44834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>
        <f t="shared" si="29"/>
        <v>44834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>
        <f t="shared" si="29"/>
        <v>44834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>
        <f t="shared" si="29"/>
        <v>44834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>
        <f t="shared" si="29"/>
        <v>44834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>
        <f t="shared" si="29"/>
        <v>44834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>
        <f t="shared" si="29"/>
        <v>44834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>
        <f t="shared" si="29"/>
        <v>44834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>
        <f t="shared" si="29"/>
        <v>44834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>
        <f t="shared" si="29"/>
        <v>44834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>
        <f t="shared" si="29"/>
        <v>44834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>
        <f t="shared" si="29"/>
        <v>44834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>
        <f t="shared" si="29"/>
        <v>44834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>
        <f t="shared" si="29"/>
        <v>44834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>
        <f t="shared" si="29"/>
        <v>44834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>
        <f t="shared" si="29"/>
        <v>44834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>
        <f t="shared" si="29"/>
        <v>44834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>
        <f t="shared" si="29"/>
        <v>44834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>
        <f t="shared" si="29"/>
        <v>44834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>
        <f t="shared" si="29"/>
        <v>44834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>
        <f t="shared" si="29"/>
        <v>44834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>
        <f t="shared" si="29"/>
        <v>44834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>
        <f t="shared" si="29"/>
        <v>44834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>
        <f t="shared" si="29"/>
        <v>44834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>
        <f t="shared" si="29"/>
        <v>44834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>
        <f t="shared" si="29"/>
        <v>44834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>
        <f t="shared" si="29"/>
        <v>44834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>
        <f t="shared" si="29"/>
        <v>44834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>
        <f t="shared" si="29"/>
        <v>44834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>
        <f t="shared" si="29"/>
        <v>44834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>
        <f t="shared" si="29"/>
        <v>44834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>
        <f t="shared" si="29"/>
        <v>44834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>
        <f t="shared" si="29"/>
        <v>44834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>
        <f t="shared" si="29"/>
        <v>44834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>
        <f t="shared" si="29"/>
        <v>44834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>
        <f t="shared" si="29"/>
        <v>44834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>
        <f t="shared" si="29"/>
        <v>44834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>
        <f aca="true" t="shared" si="32" ref="C410:C459">endDate</f>
        <v>44834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>
        <f t="shared" si="32"/>
        <v>44834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>
        <f t="shared" si="32"/>
        <v>44834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>
        <f t="shared" si="32"/>
        <v>44834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>
        <f t="shared" si="32"/>
        <v>44834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>
        <f t="shared" si="32"/>
        <v>44834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>
        <f t="shared" si="32"/>
        <v>44834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19115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>
        <f t="shared" si="32"/>
        <v>44834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>
        <f t="shared" si="32"/>
        <v>44834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>
        <f t="shared" si="32"/>
        <v>44834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>
        <f t="shared" si="32"/>
        <v>44834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19115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>
        <f t="shared" si="32"/>
        <v>44834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176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>
        <f t="shared" si="32"/>
        <v>44834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>
        <f t="shared" si="32"/>
        <v>44834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>
        <f t="shared" si="32"/>
        <v>44834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>
        <f t="shared" si="32"/>
        <v>44834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>
        <f t="shared" si="32"/>
        <v>44834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>
        <f t="shared" si="32"/>
        <v>44834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>
        <f t="shared" si="32"/>
        <v>44834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>
        <f t="shared" si="32"/>
        <v>44834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>
        <f t="shared" si="32"/>
        <v>44834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>
        <f t="shared" si="32"/>
        <v>44834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>
        <f t="shared" si="32"/>
        <v>44834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>
        <f t="shared" si="32"/>
        <v>44834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>
        <f t="shared" si="32"/>
        <v>44834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19291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>
        <f t="shared" si="32"/>
        <v>44834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>
        <f t="shared" si="32"/>
        <v>44834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>
        <f t="shared" si="32"/>
        <v>44834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19291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>
        <f t="shared" si="32"/>
        <v>44834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9342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>
        <f t="shared" si="32"/>
        <v>44834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>
        <f t="shared" si="32"/>
        <v>44834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>
        <f t="shared" si="32"/>
        <v>44834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>
        <f t="shared" si="32"/>
        <v>44834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9342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>
        <f t="shared" si="32"/>
        <v>44834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142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>
        <f t="shared" si="32"/>
        <v>44834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>
        <f t="shared" si="32"/>
        <v>44834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>
        <f t="shared" si="32"/>
        <v>44834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>
        <f t="shared" si="32"/>
        <v>44834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>
        <f t="shared" si="32"/>
        <v>44834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>
        <f t="shared" si="32"/>
        <v>44834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>
        <f t="shared" si="32"/>
        <v>44834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>
        <f t="shared" si="32"/>
        <v>44834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>
        <f t="shared" si="32"/>
        <v>44834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>
        <f t="shared" si="32"/>
        <v>44834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>
        <f t="shared" si="32"/>
        <v>44834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>
        <f t="shared" si="32"/>
        <v>44834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>
        <f t="shared" si="32"/>
        <v>44834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9484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>
        <f t="shared" si="32"/>
        <v>44834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>
        <f t="shared" si="32"/>
        <v>44834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>
        <f t="shared" si="32"/>
        <v>44834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9484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>
        <f aca="true" t="shared" si="35" ref="C461:C524">endDate</f>
        <v>44834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>
        <f t="shared" si="35"/>
        <v>44834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>
        <f t="shared" si="35"/>
        <v>44834</v>
      </c>
      <c r="D463" s="99" t="s">
        <v>529</v>
      </c>
      <c r="E463" s="481">
        <v>1</v>
      </c>
      <c r="F463" s="99" t="s">
        <v>528</v>
      </c>
      <c r="H463" s="99">
        <f>'Справка 6'!D13</f>
        <v>1387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>
        <f t="shared" si="35"/>
        <v>44834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>
        <f t="shared" si="35"/>
        <v>44834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>
        <f t="shared" si="35"/>
        <v>44834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>
        <f t="shared" si="35"/>
        <v>44834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>
        <f t="shared" si="35"/>
        <v>44834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>
        <f t="shared" si="35"/>
        <v>44834</v>
      </c>
      <c r="D469" s="99" t="s">
        <v>545</v>
      </c>
      <c r="E469" s="481">
        <v>1</v>
      </c>
      <c r="F469" s="99" t="s">
        <v>804</v>
      </c>
      <c r="H469" s="99">
        <f>'Справка 6'!D19</f>
        <v>1387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>
        <f t="shared" si="35"/>
        <v>44834</v>
      </c>
      <c r="D470" s="99" t="s">
        <v>547</v>
      </c>
      <c r="E470" s="481">
        <v>1</v>
      </c>
      <c r="F470" s="99" t="s">
        <v>546</v>
      </c>
      <c r="H470" s="99">
        <f>'Справка 6'!D20</f>
        <v>68902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>
        <f t="shared" si="35"/>
        <v>44834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>
        <f t="shared" si="35"/>
        <v>44834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>
        <f t="shared" si="35"/>
        <v>44834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>
        <f t="shared" si="35"/>
        <v>44834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>
        <f t="shared" si="35"/>
        <v>44834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>
        <f t="shared" si="35"/>
        <v>44834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>
        <f t="shared" si="35"/>
        <v>44834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>
        <f t="shared" si="35"/>
        <v>44834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>
        <f t="shared" si="35"/>
        <v>44834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>
        <f t="shared" si="35"/>
        <v>44834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>
        <f t="shared" si="35"/>
        <v>44834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>
        <f t="shared" si="35"/>
        <v>44834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>
        <f t="shared" si="35"/>
        <v>44834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>
        <f t="shared" si="35"/>
        <v>44834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>
        <f t="shared" si="35"/>
        <v>44834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>
        <f t="shared" si="35"/>
        <v>44834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>
        <f t="shared" si="35"/>
        <v>44834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>
        <f t="shared" si="35"/>
        <v>44834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>
        <f t="shared" si="35"/>
        <v>44834</v>
      </c>
      <c r="D489" s="99" t="s">
        <v>581</v>
      </c>
      <c r="E489" s="481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>
        <f t="shared" si="35"/>
        <v>44834</v>
      </c>
      <c r="D490" s="99" t="s">
        <v>583</v>
      </c>
      <c r="E490" s="481">
        <v>1</v>
      </c>
      <c r="F490" s="99" t="s">
        <v>582</v>
      </c>
      <c r="H490" s="99">
        <f>'Справка 6'!D42</f>
        <v>71015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>
        <f t="shared" si="35"/>
        <v>44834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>
        <f t="shared" si="35"/>
        <v>44834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>
        <f t="shared" si="35"/>
        <v>44834</v>
      </c>
      <c r="D493" s="99" t="s">
        <v>529</v>
      </c>
      <c r="E493" s="481">
        <v>2</v>
      </c>
      <c r="F493" s="99" t="s">
        <v>528</v>
      </c>
      <c r="H493" s="99">
        <f>'Справка 6'!E13</f>
        <v>24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>
        <f t="shared" si="35"/>
        <v>44834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>
        <f t="shared" si="35"/>
        <v>44834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>
        <f t="shared" si="35"/>
        <v>44834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>
        <f t="shared" si="35"/>
        <v>44834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>
        <f t="shared" si="35"/>
        <v>44834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>
        <f t="shared" si="35"/>
        <v>44834</v>
      </c>
      <c r="D499" s="99" t="s">
        <v>545</v>
      </c>
      <c r="E499" s="481">
        <v>2</v>
      </c>
      <c r="F499" s="99" t="s">
        <v>804</v>
      </c>
      <c r="H499" s="99">
        <f>'Справка 6'!E19</f>
        <v>24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>
        <f t="shared" si="35"/>
        <v>44834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>
        <f t="shared" si="35"/>
        <v>44834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>
        <f t="shared" si="35"/>
        <v>44834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>
        <f t="shared" si="35"/>
        <v>44834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>
        <f t="shared" si="35"/>
        <v>44834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>
        <f t="shared" si="35"/>
        <v>44834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>
        <f t="shared" si="35"/>
        <v>44834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>
        <f t="shared" si="35"/>
        <v>44834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>
        <f t="shared" si="35"/>
        <v>44834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>
        <f t="shared" si="35"/>
        <v>44834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>
        <f t="shared" si="35"/>
        <v>44834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>
        <f t="shared" si="35"/>
        <v>44834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>
        <f t="shared" si="35"/>
        <v>44834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>
        <f t="shared" si="35"/>
        <v>44834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>
        <f t="shared" si="35"/>
        <v>44834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>
        <f t="shared" si="35"/>
        <v>44834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>
        <f t="shared" si="35"/>
        <v>44834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>
        <f t="shared" si="35"/>
        <v>44834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>
        <f t="shared" si="35"/>
        <v>44834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>
        <f t="shared" si="35"/>
        <v>44834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>
        <f t="shared" si="35"/>
        <v>44834</v>
      </c>
      <c r="D520" s="99" t="s">
        <v>583</v>
      </c>
      <c r="E520" s="481">
        <v>2</v>
      </c>
      <c r="F520" s="99" t="s">
        <v>582</v>
      </c>
      <c r="H520" s="99">
        <f>'Справка 6'!E42</f>
        <v>24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>
        <f t="shared" si="35"/>
        <v>44834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>
        <f t="shared" si="35"/>
        <v>44834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>
        <f t="shared" si="35"/>
        <v>44834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>
        <f t="shared" si="35"/>
        <v>44834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>
        <f aca="true" t="shared" si="38" ref="C525:C588">endDate</f>
        <v>44834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>
        <f t="shared" si="38"/>
        <v>44834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>
        <f t="shared" si="38"/>
        <v>44834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>
        <f t="shared" si="38"/>
        <v>44834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>
        <f t="shared" si="38"/>
        <v>44834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>
        <f t="shared" si="38"/>
        <v>44834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>
        <f t="shared" si="38"/>
        <v>44834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>
        <f t="shared" si="38"/>
        <v>44834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>
        <f t="shared" si="38"/>
        <v>44834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>
        <f t="shared" si="38"/>
        <v>44834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>
        <f t="shared" si="38"/>
        <v>44834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>
        <f t="shared" si="38"/>
        <v>44834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>
        <f t="shared" si="38"/>
        <v>44834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>
        <f t="shared" si="38"/>
        <v>44834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>
        <f t="shared" si="38"/>
        <v>44834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>
        <f t="shared" si="38"/>
        <v>44834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>
        <f t="shared" si="38"/>
        <v>44834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>
        <f t="shared" si="38"/>
        <v>44834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>
        <f t="shared" si="38"/>
        <v>44834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>
        <f t="shared" si="38"/>
        <v>44834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>
        <f t="shared" si="38"/>
        <v>44834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>
        <f t="shared" si="38"/>
        <v>44834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>
        <f t="shared" si="38"/>
        <v>44834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>
        <f t="shared" si="38"/>
        <v>44834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>
        <f t="shared" si="38"/>
        <v>44834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>
        <f t="shared" si="38"/>
        <v>44834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>
        <f t="shared" si="38"/>
        <v>44834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>
        <f t="shared" si="38"/>
        <v>44834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>
        <f t="shared" si="38"/>
        <v>44834</v>
      </c>
      <c r="D553" s="99" t="s">
        <v>529</v>
      </c>
      <c r="E553" s="481">
        <v>4</v>
      </c>
      <c r="F553" s="99" t="s">
        <v>528</v>
      </c>
      <c r="H553" s="99">
        <f>'Справка 6'!G13</f>
        <v>1411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>
        <f t="shared" si="38"/>
        <v>44834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>
        <f t="shared" si="38"/>
        <v>44834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>
        <f t="shared" si="38"/>
        <v>44834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>
        <f t="shared" si="38"/>
        <v>44834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>
        <f t="shared" si="38"/>
        <v>44834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>
        <f t="shared" si="38"/>
        <v>44834</v>
      </c>
      <c r="D559" s="99" t="s">
        <v>545</v>
      </c>
      <c r="E559" s="481">
        <v>4</v>
      </c>
      <c r="F559" s="99" t="s">
        <v>804</v>
      </c>
      <c r="H559" s="99">
        <f>'Справка 6'!G19</f>
        <v>1411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>
        <f t="shared" si="38"/>
        <v>44834</v>
      </c>
      <c r="D560" s="99" t="s">
        <v>547</v>
      </c>
      <c r="E560" s="481">
        <v>4</v>
      </c>
      <c r="F560" s="99" t="s">
        <v>546</v>
      </c>
      <c r="H560" s="99">
        <f>'Справка 6'!G20</f>
        <v>68902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>
        <f t="shared" si="38"/>
        <v>44834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>
        <f t="shared" si="38"/>
        <v>44834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>
        <f t="shared" si="38"/>
        <v>44834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>
        <f t="shared" si="38"/>
        <v>44834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>
        <f t="shared" si="38"/>
        <v>44834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>
        <f t="shared" si="38"/>
        <v>44834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>
        <f t="shared" si="38"/>
        <v>44834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>
        <f t="shared" si="38"/>
        <v>44834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>
        <f t="shared" si="38"/>
        <v>44834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>
        <f t="shared" si="38"/>
        <v>44834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>
        <f t="shared" si="38"/>
        <v>44834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>
        <f t="shared" si="38"/>
        <v>44834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>
        <f t="shared" si="38"/>
        <v>44834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>
        <f t="shared" si="38"/>
        <v>44834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>
        <f t="shared" si="38"/>
        <v>44834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>
        <f t="shared" si="38"/>
        <v>44834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>
        <f t="shared" si="38"/>
        <v>44834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>
        <f t="shared" si="38"/>
        <v>44834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>
        <f t="shared" si="38"/>
        <v>44834</v>
      </c>
      <c r="D579" s="99" t="s">
        <v>581</v>
      </c>
      <c r="E579" s="481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>
        <f t="shared" si="38"/>
        <v>44834</v>
      </c>
      <c r="D580" s="99" t="s">
        <v>583</v>
      </c>
      <c r="E580" s="481">
        <v>4</v>
      </c>
      <c r="F580" s="99" t="s">
        <v>582</v>
      </c>
      <c r="H580" s="99">
        <f>'Справка 6'!G42</f>
        <v>71039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>
        <f t="shared" si="38"/>
        <v>44834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>
        <f t="shared" si="38"/>
        <v>44834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>
        <f t="shared" si="38"/>
        <v>44834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>
        <f t="shared" si="38"/>
        <v>44834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>
        <f t="shared" si="38"/>
        <v>44834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>
        <f t="shared" si="38"/>
        <v>44834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>
        <f t="shared" si="38"/>
        <v>44834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>
        <f t="shared" si="38"/>
        <v>44834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>
        <f aca="true" t="shared" si="41" ref="C589:C652">endDate</f>
        <v>44834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>
        <f t="shared" si="41"/>
        <v>44834</v>
      </c>
      <c r="D590" s="99" t="s">
        <v>547</v>
      </c>
      <c r="E590" s="481">
        <v>5</v>
      </c>
      <c r="F590" s="99" t="s">
        <v>546</v>
      </c>
      <c r="H590" s="99">
        <f>'Справка 6'!H20</f>
        <v>1794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>
        <f t="shared" si="41"/>
        <v>44834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>
        <f t="shared" si="41"/>
        <v>44834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>
        <f t="shared" si="41"/>
        <v>44834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>
        <f t="shared" si="41"/>
        <v>44834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>
        <f t="shared" si="41"/>
        <v>44834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>
        <f t="shared" si="41"/>
        <v>44834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>
        <f t="shared" si="41"/>
        <v>44834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>
        <f t="shared" si="41"/>
        <v>44834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>
        <f t="shared" si="41"/>
        <v>44834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>
        <f t="shared" si="41"/>
        <v>44834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>
        <f t="shared" si="41"/>
        <v>44834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>
        <f t="shared" si="41"/>
        <v>44834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>
        <f t="shared" si="41"/>
        <v>44834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>
        <f t="shared" si="41"/>
        <v>44834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>
        <f t="shared" si="41"/>
        <v>44834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>
        <f t="shared" si="41"/>
        <v>44834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>
        <f t="shared" si="41"/>
        <v>44834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>
        <f t="shared" si="41"/>
        <v>44834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>
        <f t="shared" si="41"/>
        <v>44834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>
        <f t="shared" si="41"/>
        <v>44834</v>
      </c>
      <c r="D610" s="99" t="s">
        <v>583</v>
      </c>
      <c r="E610" s="481">
        <v>5</v>
      </c>
      <c r="F610" s="99" t="s">
        <v>582</v>
      </c>
      <c r="H610" s="99">
        <f>'Справка 6'!H42</f>
        <v>1794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>
        <f t="shared" si="41"/>
        <v>44834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>
        <f t="shared" si="41"/>
        <v>44834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>
        <f t="shared" si="41"/>
        <v>44834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>
        <f t="shared" si="41"/>
        <v>44834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>
        <f t="shared" si="41"/>
        <v>44834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>
        <f t="shared" si="41"/>
        <v>44834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>
        <f t="shared" si="41"/>
        <v>44834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>
        <f t="shared" si="41"/>
        <v>44834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>
        <f t="shared" si="41"/>
        <v>44834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>
        <f t="shared" si="41"/>
        <v>44834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>
        <f t="shared" si="41"/>
        <v>44834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>
        <f t="shared" si="41"/>
        <v>44834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>
        <f t="shared" si="41"/>
        <v>44834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>
        <f t="shared" si="41"/>
        <v>44834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>
        <f t="shared" si="41"/>
        <v>44834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>
        <f t="shared" si="41"/>
        <v>44834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>
        <f t="shared" si="41"/>
        <v>44834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>
        <f t="shared" si="41"/>
        <v>44834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>
        <f t="shared" si="41"/>
        <v>44834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>
        <f t="shared" si="41"/>
        <v>44834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>
        <f t="shared" si="41"/>
        <v>44834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>
        <f t="shared" si="41"/>
        <v>44834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>
        <f t="shared" si="41"/>
        <v>44834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>
        <f t="shared" si="41"/>
        <v>44834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>
        <f t="shared" si="41"/>
        <v>44834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>
        <f t="shared" si="41"/>
        <v>44834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>
        <f t="shared" si="41"/>
        <v>44834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>
        <f t="shared" si="41"/>
        <v>44834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>
        <f t="shared" si="41"/>
        <v>44834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>
        <f t="shared" si="41"/>
        <v>44834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>
        <f t="shared" si="41"/>
        <v>44834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>
        <f t="shared" si="41"/>
        <v>44834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>
        <f t="shared" si="41"/>
        <v>44834</v>
      </c>
      <c r="D643" s="99" t="s">
        <v>529</v>
      </c>
      <c r="E643" s="481">
        <v>7</v>
      </c>
      <c r="F643" s="99" t="s">
        <v>528</v>
      </c>
      <c r="H643" s="99">
        <f>'Справка 6'!J13</f>
        <v>1411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>
        <f t="shared" si="41"/>
        <v>44834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>
        <f t="shared" si="41"/>
        <v>44834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>
        <f t="shared" si="41"/>
        <v>44834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>
        <f t="shared" si="41"/>
        <v>44834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>
        <f t="shared" si="41"/>
        <v>44834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>
        <f t="shared" si="41"/>
        <v>44834</v>
      </c>
      <c r="D649" s="99" t="s">
        <v>545</v>
      </c>
      <c r="E649" s="481">
        <v>7</v>
      </c>
      <c r="F649" s="99" t="s">
        <v>804</v>
      </c>
      <c r="H649" s="99">
        <f>'Справка 6'!J19</f>
        <v>1411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>
        <f t="shared" si="41"/>
        <v>44834</v>
      </c>
      <c r="D650" s="99" t="s">
        <v>547</v>
      </c>
      <c r="E650" s="481">
        <v>7</v>
      </c>
      <c r="F650" s="99" t="s">
        <v>546</v>
      </c>
      <c r="H650" s="99">
        <f>'Справка 6'!J20</f>
        <v>70696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>
        <f t="shared" si="41"/>
        <v>44834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>
        <f t="shared" si="41"/>
        <v>44834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>
        <f aca="true" t="shared" si="44" ref="C653:C716">endDate</f>
        <v>44834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>
        <f t="shared" si="44"/>
        <v>44834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>
        <f t="shared" si="44"/>
        <v>44834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>
        <f t="shared" si="44"/>
        <v>44834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>
        <f t="shared" si="44"/>
        <v>44834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>
        <f t="shared" si="44"/>
        <v>44834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>
        <f t="shared" si="44"/>
        <v>44834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>
        <f t="shared" si="44"/>
        <v>44834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>
        <f t="shared" si="44"/>
        <v>44834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>
        <f t="shared" si="44"/>
        <v>44834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>
        <f t="shared" si="44"/>
        <v>44834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>
        <f t="shared" si="44"/>
        <v>44834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>
        <f t="shared" si="44"/>
        <v>44834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>
        <f t="shared" si="44"/>
        <v>44834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>
        <f t="shared" si="44"/>
        <v>44834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>
        <f t="shared" si="44"/>
        <v>44834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>
        <f t="shared" si="44"/>
        <v>44834</v>
      </c>
      <c r="D669" s="99" t="s">
        <v>581</v>
      </c>
      <c r="E669" s="481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>
        <f t="shared" si="44"/>
        <v>44834</v>
      </c>
      <c r="D670" s="99" t="s">
        <v>583</v>
      </c>
      <c r="E670" s="481">
        <v>7</v>
      </c>
      <c r="F670" s="99" t="s">
        <v>582</v>
      </c>
      <c r="H670" s="99">
        <f>'Справка 6'!J42</f>
        <v>72833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>
        <f t="shared" si="44"/>
        <v>44834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>
        <f t="shared" si="44"/>
        <v>44834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>
        <f t="shared" si="44"/>
        <v>44834</v>
      </c>
      <c r="D673" s="99" t="s">
        <v>529</v>
      </c>
      <c r="E673" s="481">
        <v>8</v>
      </c>
      <c r="F673" s="99" t="s">
        <v>528</v>
      </c>
      <c r="H673" s="99">
        <f>'Справка 6'!K13</f>
        <v>58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>
        <f t="shared" si="44"/>
        <v>44834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>
        <f t="shared" si="44"/>
        <v>44834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>
        <f t="shared" si="44"/>
        <v>44834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>
        <f t="shared" si="44"/>
        <v>44834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>
        <f t="shared" si="44"/>
        <v>44834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>
        <f t="shared" si="44"/>
        <v>44834</v>
      </c>
      <c r="D679" s="99" t="s">
        <v>545</v>
      </c>
      <c r="E679" s="481">
        <v>8</v>
      </c>
      <c r="F679" s="99" t="s">
        <v>804</v>
      </c>
      <c r="H679" s="99">
        <f>'Справка 6'!K19</f>
        <v>58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>
        <f t="shared" si="44"/>
        <v>44834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>
        <f t="shared" si="44"/>
        <v>44834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>
        <f t="shared" si="44"/>
        <v>44834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>
        <f t="shared" si="44"/>
        <v>44834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>
        <f t="shared" si="44"/>
        <v>44834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>
        <f t="shared" si="44"/>
        <v>44834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>
        <f t="shared" si="44"/>
        <v>44834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>
        <f t="shared" si="44"/>
        <v>44834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>
        <f t="shared" si="44"/>
        <v>44834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>
        <f t="shared" si="44"/>
        <v>44834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>
        <f t="shared" si="44"/>
        <v>44834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>
        <f t="shared" si="44"/>
        <v>44834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>
        <f t="shared" si="44"/>
        <v>44834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>
        <f t="shared" si="44"/>
        <v>44834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>
        <f t="shared" si="44"/>
        <v>44834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>
        <f t="shared" si="44"/>
        <v>44834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>
        <f t="shared" si="44"/>
        <v>44834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>
        <f t="shared" si="44"/>
        <v>44834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>
        <f t="shared" si="44"/>
        <v>44834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>
        <f t="shared" si="44"/>
        <v>44834</v>
      </c>
      <c r="D699" s="99" t="s">
        <v>581</v>
      </c>
      <c r="E699" s="481">
        <v>8</v>
      </c>
      <c r="F699" s="99" t="s">
        <v>580</v>
      </c>
      <c r="H699" s="99">
        <f>'Справка 6'!K41</f>
        <v>287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>
        <f t="shared" si="44"/>
        <v>44834</v>
      </c>
      <c r="D700" s="99" t="s">
        <v>583</v>
      </c>
      <c r="E700" s="481">
        <v>8</v>
      </c>
      <c r="F700" s="99" t="s">
        <v>582</v>
      </c>
      <c r="H700" s="99">
        <f>'Справка 6'!K42</f>
        <v>345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>
        <f t="shared" si="44"/>
        <v>44834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>
        <f t="shared" si="44"/>
        <v>44834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>
        <f t="shared" si="44"/>
        <v>44834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>
        <f t="shared" si="44"/>
        <v>44834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>
        <f t="shared" si="44"/>
        <v>44834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>
        <f t="shared" si="44"/>
        <v>44834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>
        <f t="shared" si="44"/>
        <v>44834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>
        <f t="shared" si="44"/>
        <v>44834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>
        <f t="shared" si="44"/>
        <v>44834</v>
      </c>
      <c r="D709" s="99" t="s">
        <v>545</v>
      </c>
      <c r="E709" s="481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>
        <f t="shared" si="44"/>
        <v>44834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>
        <f t="shared" si="44"/>
        <v>44834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>
        <f t="shared" si="44"/>
        <v>44834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>
        <f t="shared" si="44"/>
        <v>44834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>
        <f t="shared" si="44"/>
        <v>44834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>
        <f t="shared" si="44"/>
        <v>44834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>
        <f t="shared" si="44"/>
        <v>44834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>
        <f aca="true" t="shared" si="47" ref="C717:C780">endDate</f>
        <v>44834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>
        <f t="shared" si="47"/>
        <v>44834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>
        <f t="shared" si="47"/>
        <v>44834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>
        <f t="shared" si="47"/>
        <v>44834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>
        <f t="shared" si="47"/>
        <v>44834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>
        <f t="shared" si="47"/>
        <v>44834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>
        <f t="shared" si="47"/>
        <v>44834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>
        <f t="shared" si="47"/>
        <v>44834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>
        <f t="shared" si="47"/>
        <v>44834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>
        <f t="shared" si="47"/>
        <v>44834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>
        <f t="shared" si="47"/>
        <v>44834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>
        <f t="shared" si="47"/>
        <v>44834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>
        <f t="shared" si="47"/>
        <v>44834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>
        <f t="shared" si="47"/>
        <v>44834</v>
      </c>
      <c r="D730" s="99" t="s">
        <v>583</v>
      </c>
      <c r="E730" s="481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>
        <f t="shared" si="47"/>
        <v>44834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>
        <f t="shared" si="47"/>
        <v>44834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>
        <f t="shared" si="47"/>
        <v>44834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>
        <f t="shared" si="47"/>
        <v>44834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>
        <f t="shared" si="47"/>
        <v>44834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>
        <f t="shared" si="47"/>
        <v>44834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>
        <f t="shared" si="47"/>
        <v>44834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>
        <f t="shared" si="47"/>
        <v>44834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>
        <f t="shared" si="47"/>
        <v>44834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>
        <f t="shared" si="47"/>
        <v>44834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>
        <f t="shared" si="47"/>
        <v>44834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>
        <f t="shared" si="47"/>
        <v>44834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>
        <f t="shared" si="47"/>
        <v>44834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>
        <f t="shared" si="47"/>
        <v>44834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>
        <f t="shared" si="47"/>
        <v>44834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>
        <f t="shared" si="47"/>
        <v>44834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>
        <f t="shared" si="47"/>
        <v>44834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>
        <f t="shared" si="47"/>
        <v>44834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>
        <f t="shared" si="47"/>
        <v>44834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>
        <f t="shared" si="47"/>
        <v>44834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>
        <f t="shared" si="47"/>
        <v>44834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>
        <f t="shared" si="47"/>
        <v>44834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>
        <f t="shared" si="47"/>
        <v>44834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>
        <f t="shared" si="47"/>
        <v>44834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>
        <f t="shared" si="47"/>
        <v>44834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>
        <f t="shared" si="47"/>
        <v>44834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>
        <f t="shared" si="47"/>
        <v>44834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>
        <f t="shared" si="47"/>
        <v>44834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>
        <f t="shared" si="47"/>
        <v>44834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>
        <f t="shared" si="47"/>
        <v>44834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>
        <f t="shared" si="47"/>
        <v>44834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>
        <f t="shared" si="47"/>
        <v>44834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>
        <f t="shared" si="47"/>
        <v>44834</v>
      </c>
      <c r="D763" s="99" t="s">
        <v>529</v>
      </c>
      <c r="E763" s="481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>
        <f t="shared" si="47"/>
        <v>44834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>
        <f t="shared" si="47"/>
        <v>44834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>
        <f t="shared" si="47"/>
        <v>44834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>
        <f t="shared" si="47"/>
        <v>44834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>
        <f t="shared" si="47"/>
        <v>44834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>
        <f t="shared" si="47"/>
        <v>44834</v>
      </c>
      <c r="D769" s="99" t="s">
        <v>545</v>
      </c>
      <c r="E769" s="481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>
        <f t="shared" si="47"/>
        <v>44834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>
        <f t="shared" si="47"/>
        <v>44834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>
        <f t="shared" si="47"/>
        <v>44834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>
        <f t="shared" si="47"/>
        <v>44834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>
        <f t="shared" si="47"/>
        <v>44834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>
        <f t="shared" si="47"/>
        <v>44834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>
        <f t="shared" si="47"/>
        <v>44834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>
        <f t="shared" si="47"/>
        <v>44834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>
        <f t="shared" si="47"/>
        <v>44834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>
        <f t="shared" si="47"/>
        <v>44834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>
        <f t="shared" si="47"/>
        <v>44834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>
        <f aca="true" t="shared" si="50" ref="C781:C844">endDate</f>
        <v>44834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>
        <f t="shared" si="50"/>
        <v>44834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>
        <f t="shared" si="50"/>
        <v>44834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>
        <f t="shared" si="50"/>
        <v>44834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>
        <f t="shared" si="50"/>
        <v>44834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>
        <f t="shared" si="50"/>
        <v>44834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>
        <f t="shared" si="50"/>
        <v>44834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>
        <f t="shared" si="50"/>
        <v>44834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>
        <f t="shared" si="50"/>
        <v>44834</v>
      </c>
      <c r="D789" s="99" t="s">
        <v>581</v>
      </c>
      <c r="E789" s="481">
        <v>11</v>
      </c>
      <c r="F789" s="99" t="s">
        <v>580</v>
      </c>
      <c r="H789" s="99">
        <f>'Справка 6'!N41</f>
        <v>287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>
        <f t="shared" si="50"/>
        <v>44834</v>
      </c>
      <c r="D790" s="99" t="s">
        <v>583</v>
      </c>
      <c r="E790" s="481">
        <v>11</v>
      </c>
      <c r="F790" s="99" t="s">
        <v>582</v>
      </c>
      <c r="H790" s="99">
        <f>'Справка 6'!N42</f>
        <v>345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>
        <f t="shared" si="50"/>
        <v>44834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>
        <f t="shared" si="50"/>
        <v>44834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>
        <f t="shared" si="50"/>
        <v>44834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>
        <f t="shared" si="50"/>
        <v>44834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>
        <f t="shared" si="50"/>
        <v>44834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>
        <f t="shared" si="50"/>
        <v>44834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>
        <f t="shared" si="50"/>
        <v>44834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>
        <f t="shared" si="50"/>
        <v>44834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>
        <f t="shared" si="50"/>
        <v>44834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>
        <f t="shared" si="50"/>
        <v>44834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>
        <f t="shared" si="50"/>
        <v>44834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>
        <f t="shared" si="50"/>
        <v>44834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>
        <f t="shared" si="50"/>
        <v>44834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>
        <f t="shared" si="50"/>
        <v>44834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>
        <f t="shared" si="50"/>
        <v>44834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>
        <f t="shared" si="50"/>
        <v>44834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>
        <f t="shared" si="50"/>
        <v>44834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>
        <f t="shared" si="50"/>
        <v>44834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>
        <f t="shared" si="50"/>
        <v>44834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>
        <f t="shared" si="50"/>
        <v>44834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>
        <f t="shared" si="50"/>
        <v>44834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>
        <f t="shared" si="50"/>
        <v>44834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>
        <f t="shared" si="50"/>
        <v>44834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>
        <f t="shared" si="50"/>
        <v>44834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>
        <f t="shared" si="50"/>
        <v>44834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>
        <f t="shared" si="50"/>
        <v>44834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>
        <f t="shared" si="50"/>
        <v>44834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>
        <f t="shared" si="50"/>
        <v>44834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>
        <f t="shared" si="50"/>
        <v>44834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>
        <f t="shared" si="50"/>
        <v>44834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>
        <f t="shared" si="50"/>
        <v>44834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>
        <f t="shared" si="50"/>
        <v>44834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>
        <f t="shared" si="50"/>
        <v>44834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>
        <f t="shared" si="50"/>
        <v>44834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>
        <f t="shared" si="50"/>
        <v>44834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>
        <f t="shared" si="50"/>
        <v>44834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>
        <f t="shared" si="50"/>
        <v>44834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>
        <f t="shared" si="50"/>
        <v>44834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>
        <f t="shared" si="50"/>
        <v>44834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>
        <f t="shared" si="50"/>
        <v>44834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>
        <f t="shared" si="50"/>
        <v>44834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>
        <f t="shared" si="50"/>
        <v>44834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>
        <f t="shared" si="50"/>
        <v>44834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>
        <f t="shared" si="50"/>
        <v>44834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>
        <f t="shared" si="50"/>
        <v>44834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>
        <f t="shared" si="50"/>
        <v>44834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>
        <f t="shared" si="50"/>
        <v>44834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>
        <f t="shared" si="50"/>
        <v>44834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>
        <f t="shared" si="50"/>
        <v>44834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>
        <f t="shared" si="50"/>
        <v>44834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>
        <f t="shared" si="50"/>
        <v>44834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>
        <f t="shared" si="50"/>
        <v>44834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>
        <f t="shared" si="50"/>
        <v>44834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>
        <f t="shared" si="50"/>
        <v>44834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>
        <f aca="true" t="shared" si="53" ref="C845:C910">endDate</f>
        <v>44834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>
        <f t="shared" si="53"/>
        <v>44834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>
        <f t="shared" si="53"/>
        <v>44834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>
        <f t="shared" si="53"/>
        <v>44834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>
        <f t="shared" si="53"/>
        <v>44834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>
        <f t="shared" si="53"/>
        <v>44834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>
        <f t="shared" si="53"/>
        <v>44834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>
        <f t="shared" si="53"/>
        <v>44834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>
        <f t="shared" si="53"/>
        <v>44834</v>
      </c>
      <c r="D853" s="99" t="s">
        <v>529</v>
      </c>
      <c r="E853" s="481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>
        <f t="shared" si="53"/>
        <v>44834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>
        <f t="shared" si="53"/>
        <v>44834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>
        <f t="shared" si="53"/>
        <v>44834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>
        <f t="shared" si="53"/>
        <v>44834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>
        <f t="shared" si="53"/>
        <v>44834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>
        <f t="shared" si="53"/>
        <v>44834</v>
      </c>
      <c r="D859" s="99" t="s">
        <v>545</v>
      </c>
      <c r="E859" s="481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>
        <f t="shared" si="53"/>
        <v>44834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>
        <f t="shared" si="53"/>
        <v>44834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>
        <f t="shared" si="53"/>
        <v>44834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>
        <f t="shared" si="53"/>
        <v>44834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>
        <f t="shared" si="53"/>
        <v>44834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>
        <f t="shared" si="53"/>
        <v>44834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>
        <f t="shared" si="53"/>
        <v>44834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>
        <f t="shared" si="53"/>
        <v>44834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>
        <f t="shared" si="53"/>
        <v>44834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>
        <f t="shared" si="53"/>
        <v>44834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>
        <f t="shared" si="53"/>
        <v>44834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>
        <f t="shared" si="53"/>
        <v>44834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>
        <f t="shared" si="53"/>
        <v>44834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>
        <f t="shared" si="53"/>
        <v>44834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>
        <f t="shared" si="53"/>
        <v>44834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>
        <f t="shared" si="53"/>
        <v>44834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>
        <f t="shared" si="53"/>
        <v>44834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>
        <f t="shared" si="53"/>
        <v>44834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>
        <f t="shared" si="53"/>
        <v>44834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>
        <f t="shared" si="53"/>
        <v>44834</v>
      </c>
      <c r="D879" s="99" t="s">
        <v>581</v>
      </c>
      <c r="E879" s="481">
        <v>14</v>
      </c>
      <c r="F879" s="99" t="s">
        <v>580</v>
      </c>
      <c r="H879" s="99">
        <f>'Справка 6'!Q41</f>
        <v>287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>
        <f t="shared" si="53"/>
        <v>44834</v>
      </c>
      <c r="D880" s="99" t="s">
        <v>583</v>
      </c>
      <c r="E880" s="481">
        <v>14</v>
      </c>
      <c r="F880" s="99" t="s">
        <v>582</v>
      </c>
      <c r="H880" s="99">
        <f>'Справка 6'!Q42</f>
        <v>345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>
        <f t="shared" si="53"/>
        <v>44834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>
        <f t="shared" si="53"/>
        <v>44834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>
        <f t="shared" si="53"/>
        <v>44834</v>
      </c>
      <c r="D883" s="99" t="s">
        <v>529</v>
      </c>
      <c r="E883" s="481">
        <v>15</v>
      </c>
      <c r="F883" s="99" t="s">
        <v>528</v>
      </c>
      <c r="H883" s="99">
        <f>'Справка 6'!R13</f>
        <v>1353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>
        <f t="shared" si="53"/>
        <v>44834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>
        <f t="shared" si="53"/>
        <v>44834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>
        <f t="shared" si="53"/>
        <v>44834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>
        <f t="shared" si="53"/>
        <v>44834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>
        <f t="shared" si="53"/>
        <v>44834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>
        <f t="shared" si="53"/>
        <v>44834</v>
      </c>
      <c r="D889" s="99" t="s">
        <v>545</v>
      </c>
      <c r="E889" s="481">
        <v>15</v>
      </c>
      <c r="F889" s="99" t="s">
        <v>804</v>
      </c>
      <c r="H889" s="99">
        <f>'Справка 6'!R19</f>
        <v>1353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>
        <f t="shared" si="53"/>
        <v>44834</v>
      </c>
      <c r="D890" s="99" t="s">
        <v>547</v>
      </c>
      <c r="E890" s="481">
        <v>15</v>
      </c>
      <c r="F890" s="99" t="s">
        <v>546</v>
      </c>
      <c r="H890" s="99">
        <f>'Справка 6'!R20</f>
        <v>70696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>
        <f t="shared" si="53"/>
        <v>44834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>
        <f t="shared" si="53"/>
        <v>44834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>
        <f t="shared" si="53"/>
        <v>44834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>
        <f t="shared" si="53"/>
        <v>44834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>
        <f t="shared" si="53"/>
        <v>44834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>
        <f t="shared" si="53"/>
        <v>44834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>
        <f t="shared" si="53"/>
        <v>44834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>
        <f t="shared" si="53"/>
        <v>44834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>
        <f t="shared" si="53"/>
        <v>44834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>
        <f t="shared" si="53"/>
        <v>44834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>
        <f t="shared" si="53"/>
        <v>44834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>
        <f t="shared" si="53"/>
        <v>44834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>
        <f t="shared" si="53"/>
        <v>44834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>
        <f t="shared" si="53"/>
        <v>44834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>
        <f t="shared" si="53"/>
        <v>44834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>
        <f t="shared" si="53"/>
        <v>44834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>
        <f t="shared" si="53"/>
        <v>44834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>
        <f t="shared" si="53"/>
        <v>44834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>
        <f t="shared" si="53"/>
        <v>44834</v>
      </c>
      <c r="D909" s="99" t="s">
        <v>581</v>
      </c>
      <c r="E909" s="481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>
        <f t="shared" si="53"/>
        <v>44834</v>
      </c>
      <c r="D910" s="99" t="s">
        <v>583</v>
      </c>
      <c r="E910" s="481">
        <v>15</v>
      </c>
      <c r="F910" s="99" t="s">
        <v>582</v>
      </c>
      <c r="H910" s="99">
        <f>'Справка 6'!R42</f>
        <v>72488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>
        <f aca="true" t="shared" si="56" ref="C912:C975">endDate</f>
        <v>44834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>
        <f t="shared" si="56"/>
        <v>44834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>
        <f t="shared" si="56"/>
        <v>44834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>
        <f t="shared" si="56"/>
        <v>44834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>
        <f t="shared" si="56"/>
        <v>44834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>
        <f t="shared" si="56"/>
        <v>44834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>
        <f t="shared" si="56"/>
        <v>44834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>
        <f t="shared" si="56"/>
        <v>44834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>
        <f t="shared" si="56"/>
        <v>44834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>
        <f t="shared" si="56"/>
        <v>44834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>
        <f t="shared" si="56"/>
        <v>44834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>
        <f t="shared" si="56"/>
        <v>44834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>
        <f t="shared" si="56"/>
        <v>44834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>
        <f t="shared" si="56"/>
        <v>44834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>
        <f t="shared" si="56"/>
        <v>44834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>
        <f t="shared" si="56"/>
        <v>44834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146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>
        <f t="shared" si="56"/>
        <v>44834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449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>
        <f t="shared" si="56"/>
        <v>44834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5571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>
        <f t="shared" si="56"/>
        <v>44834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>
        <f t="shared" si="56"/>
        <v>44834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>
        <f t="shared" si="56"/>
        <v>44834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>
        <f t="shared" si="56"/>
        <v>44834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>
        <f t="shared" si="56"/>
        <v>44834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>
        <f t="shared" si="56"/>
        <v>44834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>
        <f t="shared" si="56"/>
        <v>44834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>
        <f t="shared" si="56"/>
        <v>44834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58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>
        <f t="shared" si="56"/>
        <v>44834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>
        <f t="shared" si="56"/>
        <v>44834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>
        <f t="shared" si="56"/>
        <v>44834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>
        <f t="shared" si="56"/>
        <v>44834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58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>
        <f t="shared" si="56"/>
        <v>44834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6225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>
        <f t="shared" si="56"/>
        <v>44834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6225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>
        <f t="shared" si="56"/>
        <v>44834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>
        <f t="shared" si="56"/>
        <v>44834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>
        <f t="shared" si="56"/>
        <v>44834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>
        <f t="shared" si="56"/>
        <v>44834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>
        <f t="shared" si="56"/>
        <v>44834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>
        <f t="shared" si="56"/>
        <v>44834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>
        <f t="shared" si="56"/>
        <v>44834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>
        <f t="shared" si="56"/>
        <v>44834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>
        <f t="shared" si="56"/>
        <v>44834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>
        <f t="shared" si="56"/>
        <v>44834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>
        <f t="shared" si="56"/>
        <v>44834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>
        <f t="shared" si="56"/>
        <v>44834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>
        <f t="shared" si="56"/>
        <v>44834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>
        <f t="shared" si="56"/>
        <v>44834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>
        <f t="shared" si="56"/>
        <v>44834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>
        <f t="shared" si="56"/>
        <v>44834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146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>
        <f t="shared" si="56"/>
        <v>44834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449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>
        <f t="shared" si="56"/>
        <v>44834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5571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>
        <f t="shared" si="56"/>
        <v>44834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>
        <f t="shared" si="56"/>
        <v>44834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>
        <f t="shared" si="56"/>
        <v>44834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>
        <f t="shared" si="56"/>
        <v>44834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>
        <f t="shared" si="56"/>
        <v>44834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>
        <f t="shared" si="56"/>
        <v>44834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>
        <f t="shared" si="56"/>
        <v>44834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>
        <f t="shared" si="56"/>
        <v>44834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58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>
        <f t="shared" si="56"/>
        <v>44834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>
        <f t="shared" si="56"/>
        <v>44834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>
        <f t="shared" si="56"/>
        <v>44834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>
        <f t="shared" si="56"/>
        <v>44834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58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>
        <f t="shared" si="56"/>
        <v>44834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6225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>
        <f t="shared" si="56"/>
        <v>44834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6225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>
        <f aca="true" t="shared" si="59" ref="C976:C1039">endDate</f>
        <v>44834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>
        <f t="shared" si="59"/>
        <v>44834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>
        <f t="shared" si="59"/>
        <v>44834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>
        <f t="shared" si="59"/>
        <v>44834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>
        <f t="shared" si="59"/>
        <v>44834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>
        <f t="shared" si="59"/>
        <v>44834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>
        <f t="shared" si="59"/>
        <v>44834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>
        <f t="shared" si="59"/>
        <v>44834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>
        <f t="shared" si="59"/>
        <v>44834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>
        <f t="shared" si="59"/>
        <v>44834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>
        <f t="shared" si="59"/>
        <v>44834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>
        <f t="shared" si="59"/>
        <v>44834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>
        <f t="shared" si="59"/>
        <v>44834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>
        <f t="shared" si="59"/>
        <v>44834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>
        <f t="shared" si="59"/>
        <v>44834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>
        <f t="shared" si="59"/>
        <v>44834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>
        <f t="shared" si="59"/>
        <v>44834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>
        <f t="shared" si="59"/>
        <v>44834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>
        <f t="shared" si="59"/>
        <v>44834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>
        <f t="shared" si="59"/>
        <v>44834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>
        <f t="shared" si="59"/>
        <v>44834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>
        <f t="shared" si="59"/>
        <v>44834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>
        <f t="shared" si="59"/>
        <v>44834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>
        <f t="shared" si="59"/>
        <v>44834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>
        <f t="shared" si="59"/>
        <v>44834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>
        <f t="shared" si="59"/>
        <v>44834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>
        <f t="shared" si="59"/>
        <v>44834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>
        <f t="shared" si="59"/>
        <v>44834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>
        <f t="shared" si="59"/>
        <v>44834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>
        <f t="shared" si="59"/>
        <v>44834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>
        <f t="shared" si="59"/>
        <v>44834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>
        <f t="shared" si="59"/>
        <v>44834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0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>
        <f t="shared" si="59"/>
        <v>44834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>
        <f t="shared" si="59"/>
        <v>44834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>
        <f t="shared" si="59"/>
        <v>44834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>
        <f t="shared" si="59"/>
        <v>44834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>
        <f t="shared" si="59"/>
        <v>44834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21994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>
        <f t="shared" si="59"/>
        <v>44834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21994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>
        <f t="shared" si="59"/>
        <v>44834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>
        <f t="shared" si="59"/>
        <v>44834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>
        <f t="shared" si="59"/>
        <v>44834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>
        <f t="shared" si="59"/>
        <v>44834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>
        <f t="shared" si="59"/>
        <v>44834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>
        <f t="shared" si="59"/>
        <v>44834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31953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>
        <f t="shared" si="59"/>
        <v>44834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>
        <f t="shared" si="59"/>
        <v>44834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>
        <f t="shared" si="59"/>
        <v>44834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53947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>
        <f t="shared" si="59"/>
        <v>44834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2010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>
        <f t="shared" si="59"/>
        <v>44834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>
        <f t="shared" si="59"/>
        <v>44834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>
        <f t="shared" si="59"/>
        <v>44834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>
        <f t="shared" si="59"/>
        <v>44834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>
        <f t="shared" si="59"/>
        <v>44834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4510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>
        <f t="shared" si="59"/>
        <v>44834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4510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>
        <f t="shared" si="59"/>
        <v>44834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>
        <f t="shared" si="59"/>
        <v>44834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>
        <f t="shared" si="59"/>
        <v>44834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>
        <f t="shared" si="59"/>
        <v>44834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10705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>
        <f t="shared" si="59"/>
        <v>44834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>
        <f t="shared" si="59"/>
        <v>44834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10705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>
        <f t="shared" si="59"/>
        <v>44834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>
        <f t="shared" si="59"/>
        <v>44834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>
        <f t="shared" si="59"/>
        <v>44834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33852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>
        <f t="shared" si="59"/>
        <v>44834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9774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>
        <f aca="true" t="shared" si="62" ref="C1040:C1103">endDate</f>
        <v>44834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167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>
        <f t="shared" si="62"/>
        <v>44834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23638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>
        <f t="shared" si="62"/>
        <v>44834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19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>
        <f t="shared" si="62"/>
        <v>44834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252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>
        <f t="shared" si="62"/>
        <v>44834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>
        <f t="shared" si="62"/>
        <v>44834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>
        <f t="shared" si="62"/>
        <v>44834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252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>
        <f t="shared" si="62"/>
        <v>44834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>
        <f t="shared" si="62"/>
        <v>44834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12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>
        <f t="shared" si="62"/>
        <v>44834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49079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>
        <f t="shared" si="62"/>
        <v>44834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105036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>
        <f t="shared" si="62"/>
        <v>44834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>
        <f t="shared" si="62"/>
        <v>44834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>
        <f t="shared" si="62"/>
        <v>44834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>
        <f t="shared" si="62"/>
        <v>44834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>
        <f t="shared" si="62"/>
        <v>44834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>
        <f t="shared" si="62"/>
        <v>44834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>
        <f t="shared" si="62"/>
        <v>44834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>
        <f t="shared" si="62"/>
        <v>44834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>
        <f t="shared" si="62"/>
        <v>44834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>
        <f t="shared" si="62"/>
        <v>44834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>
        <f t="shared" si="62"/>
        <v>44834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>
        <f t="shared" si="62"/>
        <v>44834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>
        <f t="shared" si="62"/>
        <v>44834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>
        <f t="shared" si="62"/>
        <v>44834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>
        <f t="shared" si="62"/>
        <v>44834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>
        <f t="shared" si="62"/>
        <v>44834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>
        <f t="shared" si="62"/>
        <v>44834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>
        <f t="shared" si="62"/>
        <v>44834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>
        <f t="shared" si="62"/>
        <v>44834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>
        <f t="shared" si="62"/>
        <v>44834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>
        <f t="shared" si="62"/>
        <v>44834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4510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>
        <f t="shared" si="62"/>
        <v>44834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4510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>
        <f t="shared" si="62"/>
        <v>44834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>
        <f t="shared" si="62"/>
        <v>44834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>
        <f t="shared" si="62"/>
        <v>44834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>
        <f t="shared" si="62"/>
        <v>44834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10705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>
        <f t="shared" si="62"/>
        <v>44834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>
        <f t="shared" si="62"/>
        <v>44834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10705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>
        <f t="shared" si="62"/>
        <v>44834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>
        <f t="shared" si="62"/>
        <v>44834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>
        <f t="shared" si="62"/>
        <v>44834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33852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>
        <f t="shared" si="62"/>
        <v>44834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9774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>
        <f t="shared" si="62"/>
        <v>44834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167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>
        <f t="shared" si="62"/>
        <v>44834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23638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>
        <f t="shared" si="62"/>
        <v>44834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19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>
        <f t="shared" si="62"/>
        <v>44834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252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>
        <f t="shared" si="62"/>
        <v>44834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>
        <f t="shared" si="62"/>
        <v>44834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>
        <f t="shared" si="62"/>
        <v>44834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252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>
        <f t="shared" si="62"/>
        <v>44834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>
        <f t="shared" si="62"/>
        <v>44834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12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>
        <f t="shared" si="62"/>
        <v>44834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49079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>
        <f t="shared" si="62"/>
        <v>44834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49079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>
        <f t="shared" si="62"/>
        <v>44834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>
        <f t="shared" si="62"/>
        <v>44834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>
        <f t="shared" si="62"/>
        <v>44834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>
        <f t="shared" si="62"/>
        <v>44834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>
        <f t="shared" si="62"/>
        <v>44834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21994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>
        <f t="shared" si="62"/>
        <v>44834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21994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>
        <f t="shared" si="62"/>
        <v>44834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>
        <f t="shared" si="62"/>
        <v>44834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>
        <f t="shared" si="62"/>
        <v>44834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>
        <f t="shared" si="62"/>
        <v>44834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>
        <f aca="true" t="shared" si="65" ref="C1104:C1167">endDate</f>
        <v>44834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>
        <f t="shared" si="65"/>
        <v>44834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31953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>
        <f t="shared" si="65"/>
        <v>44834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>
        <f t="shared" si="65"/>
        <v>44834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>
        <f t="shared" si="65"/>
        <v>44834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53947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>
        <f t="shared" si="65"/>
        <v>44834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2010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>
        <f t="shared" si="65"/>
        <v>44834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>
        <f t="shared" si="65"/>
        <v>44834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>
        <f t="shared" si="65"/>
        <v>44834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>
        <f t="shared" si="65"/>
        <v>44834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>
        <f t="shared" si="65"/>
        <v>44834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>
        <f t="shared" si="65"/>
        <v>44834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>
        <f t="shared" si="65"/>
        <v>44834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>
        <f t="shared" si="65"/>
        <v>44834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>
        <f t="shared" si="65"/>
        <v>44834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>
        <f t="shared" si="65"/>
        <v>44834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>
        <f t="shared" si="65"/>
        <v>44834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>
        <f t="shared" si="65"/>
        <v>44834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>
        <f t="shared" si="65"/>
        <v>44834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>
        <f t="shared" si="65"/>
        <v>44834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>
        <f t="shared" si="65"/>
        <v>44834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>
        <f t="shared" si="65"/>
        <v>44834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>
        <f t="shared" si="65"/>
        <v>44834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>
        <f t="shared" si="65"/>
        <v>44834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>
        <f t="shared" si="65"/>
        <v>44834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>
        <f t="shared" si="65"/>
        <v>44834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>
        <f t="shared" si="65"/>
        <v>44834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>
        <f t="shared" si="65"/>
        <v>44834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>
        <f t="shared" si="65"/>
        <v>44834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>
        <f t="shared" si="65"/>
        <v>44834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>
        <f t="shared" si="65"/>
        <v>44834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>
        <f t="shared" si="65"/>
        <v>44834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>
        <f t="shared" si="65"/>
        <v>44834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55957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>
        <f t="shared" si="65"/>
        <v>44834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>
        <f t="shared" si="65"/>
        <v>44834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>
        <f t="shared" si="65"/>
        <v>44834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>
        <f t="shared" si="65"/>
        <v>44834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>
        <f t="shared" si="65"/>
        <v>44834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59666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>
        <f t="shared" si="65"/>
        <v>44834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59666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>
        <f t="shared" si="65"/>
        <v>44834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>
        <f t="shared" si="65"/>
        <v>44834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>
        <f t="shared" si="65"/>
        <v>44834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>
        <f t="shared" si="65"/>
        <v>44834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>
        <f t="shared" si="65"/>
        <v>44834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>
        <f t="shared" si="65"/>
        <v>44834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>
        <f t="shared" si="65"/>
        <v>44834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>
        <f t="shared" si="65"/>
        <v>44834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>
        <f t="shared" si="65"/>
        <v>44834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59666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>
        <f t="shared" si="65"/>
        <v>44834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>
        <f t="shared" si="65"/>
        <v>44834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>
        <f t="shared" si="65"/>
        <v>44834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>
        <f t="shared" si="65"/>
        <v>44834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>
        <f t="shared" si="65"/>
        <v>44834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>
        <f t="shared" si="65"/>
        <v>44834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>
        <f t="shared" si="65"/>
        <v>44834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>
        <f t="shared" si="65"/>
        <v>44834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>
        <f t="shared" si="65"/>
        <v>44834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>
        <f t="shared" si="65"/>
        <v>44834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>
        <f t="shared" si="65"/>
        <v>44834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>
        <f t="shared" si="65"/>
        <v>44834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>
        <f t="shared" si="65"/>
        <v>44834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>
        <f t="shared" si="65"/>
        <v>44834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>
        <f t="shared" si="65"/>
        <v>44834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>
        <f t="shared" si="65"/>
        <v>44834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23155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>
        <f aca="true" t="shared" si="68" ref="C1168:C1195">endDate</f>
        <v>44834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23155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>
        <f t="shared" si="68"/>
        <v>44834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>
        <f t="shared" si="68"/>
        <v>44834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>
        <f t="shared" si="68"/>
        <v>44834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>
        <f t="shared" si="68"/>
        <v>44834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>
        <f t="shared" si="68"/>
        <v>44834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>
        <f t="shared" si="68"/>
        <v>44834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>
        <f t="shared" si="68"/>
        <v>44834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>
        <f t="shared" si="68"/>
        <v>44834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>
        <f t="shared" si="68"/>
        <v>44834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>
        <f t="shared" si="68"/>
        <v>44834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23155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>
        <f t="shared" si="68"/>
        <v>44834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82821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>
        <f t="shared" si="68"/>
        <v>44834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>
        <f t="shared" si="68"/>
        <v>44834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>
        <f t="shared" si="68"/>
        <v>44834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>
        <f t="shared" si="68"/>
        <v>44834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>
        <f t="shared" si="68"/>
        <v>44834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>
        <f t="shared" si="68"/>
        <v>44834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>
        <f t="shared" si="68"/>
        <v>44834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>
        <f t="shared" si="68"/>
        <v>44834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>
        <f t="shared" si="68"/>
        <v>44834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>
        <f t="shared" si="68"/>
        <v>44834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>
        <f t="shared" si="68"/>
        <v>44834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>
        <f t="shared" si="68"/>
        <v>44834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>
        <f t="shared" si="68"/>
        <v>44834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>
        <f t="shared" si="68"/>
        <v>44834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>
        <f t="shared" si="68"/>
        <v>44834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>
        <f t="shared" si="68"/>
        <v>44834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>
        <f aca="true" t="shared" si="71" ref="C1197:C1228">endDate</f>
        <v>44834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>
        <f t="shared" si="71"/>
        <v>44834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>
        <f t="shared" si="71"/>
        <v>44834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>
        <f t="shared" si="71"/>
        <v>44834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>
        <f t="shared" si="71"/>
        <v>44834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>
        <f t="shared" si="71"/>
        <v>44834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>
        <f t="shared" si="71"/>
        <v>44834</v>
      </c>
      <c r="D1203" s="99" t="s">
        <v>772</v>
      </c>
      <c r="E1203" s="99">
        <v>1</v>
      </c>
      <c r="F1203" s="99" t="s">
        <v>762</v>
      </c>
      <c r="H1203" s="483">
        <f>'Справка 8'!C20</f>
        <v>515831371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>
        <f t="shared" si="71"/>
        <v>44834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>
        <f t="shared" si="71"/>
        <v>44834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>
        <f t="shared" si="71"/>
        <v>44834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>
        <f t="shared" si="71"/>
        <v>44834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>
        <f t="shared" si="71"/>
        <v>44834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>
        <f t="shared" si="71"/>
        <v>44834</v>
      </c>
      <c r="D1209" s="99" t="s">
        <v>784</v>
      </c>
      <c r="E1209" s="99">
        <v>1</v>
      </c>
      <c r="F1209" s="99" t="s">
        <v>783</v>
      </c>
      <c r="H1209" s="483">
        <f>'Справка 8'!C26</f>
        <v>464645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>
        <f t="shared" si="71"/>
        <v>44834</v>
      </c>
      <c r="D1210" s="99" t="s">
        <v>786</v>
      </c>
      <c r="E1210" s="99">
        <v>1</v>
      </c>
      <c r="F1210" s="99" t="s">
        <v>771</v>
      </c>
      <c r="H1210" s="483">
        <f>'Справка 8'!C27</f>
        <v>516296016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>
        <f t="shared" si="71"/>
        <v>44834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>
        <f t="shared" si="71"/>
        <v>44834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>
        <f t="shared" si="71"/>
        <v>44834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>
        <f t="shared" si="71"/>
        <v>44834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>
        <f t="shared" si="71"/>
        <v>44834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>
        <f t="shared" si="71"/>
        <v>44834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>
        <f t="shared" si="71"/>
        <v>44834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>
        <f t="shared" si="71"/>
        <v>44834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>
        <f t="shared" si="71"/>
        <v>44834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>
        <f t="shared" si="71"/>
        <v>44834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>
        <f t="shared" si="71"/>
        <v>44834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>
        <f t="shared" si="71"/>
        <v>44834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>
        <f t="shared" si="71"/>
        <v>44834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>
        <f t="shared" si="71"/>
        <v>44834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>
        <f t="shared" si="71"/>
        <v>44834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>
        <f t="shared" si="71"/>
        <v>44834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>
        <f t="shared" si="71"/>
        <v>44834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>
        <f t="shared" si="71"/>
        <v>44834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>
        <f aca="true" t="shared" si="74" ref="C1229:C1260">endDate</f>
        <v>44834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>
        <f t="shared" si="74"/>
        <v>44834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>
        <f t="shared" si="74"/>
        <v>44834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>
        <f t="shared" si="74"/>
        <v>44834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>
        <f t="shared" si="74"/>
        <v>44834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>
        <f t="shared" si="74"/>
        <v>44834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>
        <f t="shared" si="74"/>
        <v>44834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>
        <f t="shared" si="74"/>
        <v>44834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>
        <f t="shared" si="74"/>
        <v>44834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>
        <f t="shared" si="74"/>
        <v>44834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>
        <f t="shared" si="74"/>
        <v>44834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>
        <f t="shared" si="74"/>
        <v>44834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>
        <f t="shared" si="74"/>
        <v>44834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>
        <f t="shared" si="74"/>
        <v>44834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>
        <f t="shared" si="74"/>
        <v>44834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>
        <f t="shared" si="74"/>
        <v>44834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>
        <f t="shared" si="74"/>
        <v>44834</v>
      </c>
      <c r="D1245" s="99" t="s">
        <v>772</v>
      </c>
      <c r="E1245" s="99">
        <v>4</v>
      </c>
      <c r="F1245" s="99" t="s">
        <v>762</v>
      </c>
      <c r="H1245" s="483">
        <f>'Справка 8'!F20</f>
        <v>47825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>
        <f t="shared" si="74"/>
        <v>44834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>
        <f t="shared" si="74"/>
        <v>44834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>
        <f t="shared" si="74"/>
        <v>44834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>
        <f t="shared" si="74"/>
        <v>44834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>
        <f t="shared" si="74"/>
        <v>44834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>
        <f t="shared" si="74"/>
        <v>44834</v>
      </c>
      <c r="D1251" s="99" t="s">
        <v>784</v>
      </c>
      <c r="E1251" s="99">
        <v>4</v>
      </c>
      <c r="F1251" s="99" t="s">
        <v>783</v>
      </c>
      <c r="H1251" s="483">
        <f>'Справка 8'!F26</f>
        <v>5624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>
        <f t="shared" si="74"/>
        <v>44834</v>
      </c>
      <c r="D1252" s="99" t="s">
        <v>786</v>
      </c>
      <c r="E1252" s="99">
        <v>4</v>
      </c>
      <c r="F1252" s="99" t="s">
        <v>771</v>
      </c>
      <c r="H1252" s="483">
        <f>'Справка 8'!F27</f>
        <v>53449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>
        <f t="shared" si="74"/>
        <v>44834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>
        <f t="shared" si="74"/>
        <v>44834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>
        <f t="shared" si="74"/>
        <v>44834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>
        <f t="shared" si="74"/>
        <v>44834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>
        <f t="shared" si="74"/>
        <v>44834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>
        <f t="shared" si="74"/>
        <v>44834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>
        <f t="shared" si="74"/>
        <v>44834</v>
      </c>
      <c r="D1259" s="99" t="s">
        <v>772</v>
      </c>
      <c r="E1259" s="99">
        <v>5</v>
      </c>
      <c r="F1259" s="99" t="s">
        <v>762</v>
      </c>
      <c r="H1259" s="483">
        <f>'Справка 8'!G20</f>
        <v>1007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>
        <f t="shared" si="74"/>
        <v>44834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>
        <f aca="true" t="shared" si="77" ref="C1261:C1294">endDate</f>
        <v>44834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>
        <f t="shared" si="77"/>
        <v>44834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>
        <f t="shared" si="77"/>
        <v>44834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>
        <f t="shared" si="77"/>
        <v>44834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>
        <f t="shared" si="77"/>
        <v>44834</v>
      </c>
      <c r="D1265" s="99" t="s">
        <v>784</v>
      </c>
      <c r="E1265" s="99">
        <v>5</v>
      </c>
      <c r="F1265" s="99" t="s">
        <v>783</v>
      </c>
      <c r="H1265" s="483">
        <f>'Справка 8'!G26</f>
        <v>410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>
        <f t="shared" si="77"/>
        <v>44834</v>
      </c>
      <c r="D1266" s="99" t="s">
        <v>786</v>
      </c>
      <c r="E1266" s="99">
        <v>5</v>
      </c>
      <c r="F1266" s="99" t="s">
        <v>771</v>
      </c>
      <c r="H1266" s="483">
        <f>'Справка 8'!G27</f>
        <v>1417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>
        <f t="shared" si="77"/>
        <v>44834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>
        <f t="shared" si="77"/>
        <v>44834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>
        <f t="shared" si="77"/>
        <v>44834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>
        <f t="shared" si="77"/>
        <v>44834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>
        <f t="shared" si="77"/>
        <v>44834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>
        <f t="shared" si="77"/>
        <v>44834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>
        <f t="shared" si="77"/>
        <v>44834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>
        <f t="shared" si="77"/>
        <v>44834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>
        <f t="shared" si="77"/>
        <v>44834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>
        <f t="shared" si="77"/>
        <v>44834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>
        <f t="shared" si="77"/>
        <v>44834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>
        <f t="shared" si="77"/>
        <v>44834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>
        <f t="shared" si="77"/>
        <v>44834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>
        <f t="shared" si="77"/>
        <v>44834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>
        <f t="shared" si="77"/>
        <v>44834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>
        <f t="shared" si="77"/>
        <v>44834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>
        <f t="shared" si="77"/>
        <v>44834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>
        <f t="shared" si="77"/>
        <v>44834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>
        <f t="shared" si="77"/>
        <v>44834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>
        <f t="shared" si="77"/>
        <v>44834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>
        <f t="shared" si="77"/>
        <v>44834</v>
      </c>
      <c r="D1287" s="99" t="s">
        <v>772</v>
      </c>
      <c r="E1287" s="99">
        <v>7</v>
      </c>
      <c r="F1287" s="99" t="s">
        <v>762</v>
      </c>
      <c r="H1287" s="483">
        <f>'Справка 8'!I20</f>
        <v>48832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>
        <f t="shared" si="77"/>
        <v>44834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>
        <f t="shared" si="77"/>
        <v>44834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>
        <f t="shared" si="77"/>
        <v>44834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>
        <f t="shared" si="77"/>
        <v>44834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>
        <f t="shared" si="77"/>
        <v>44834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>
        <f t="shared" si="77"/>
        <v>44834</v>
      </c>
      <c r="D1293" s="99" t="s">
        <v>784</v>
      </c>
      <c r="E1293" s="99">
        <v>7</v>
      </c>
      <c r="F1293" s="99" t="s">
        <v>783</v>
      </c>
      <c r="H1293" s="483">
        <f>'Справка 8'!I26</f>
        <v>6034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>
        <f t="shared" si="77"/>
        <v>44834</v>
      </c>
      <c r="D1294" s="99" t="s">
        <v>786</v>
      </c>
      <c r="E1294" s="99">
        <v>7</v>
      </c>
      <c r="F1294" s="99" t="s">
        <v>771</v>
      </c>
      <c r="H1294" s="483">
        <f>'Справка 8'!I27</f>
        <v>54866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tabSelected="1" zoomScale="85" zoomScaleNormal="85" zoomScaleSheetLayoutView="80" zoomScalePageLayoutView="0" workbookViewId="0" topLeftCell="A1">
      <selection activeCell="C82" sqref="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7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7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1353</v>
      </c>
      <c r="D14" s="188">
        <v>1329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6">
        <f>G12+G15+G16+G17</f>
        <v>9995</v>
      </c>
      <c r="H18" s="577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1353</v>
      </c>
      <c r="D20" s="565">
        <f>SUM(D12:D19)</f>
        <v>1329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70696</v>
      </c>
      <c r="D21" s="462">
        <v>68902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999</v>
      </c>
      <c r="H22" s="581">
        <f>SUM(H23:H25)</f>
        <v>999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999</v>
      </c>
      <c r="H26" s="565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8121</v>
      </c>
      <c r="H28" s="563">
        <f>SUM(H29:H31)</f>
        <v>7711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8121</v>
      </c>
      <c r="H29" s="188">
        <v>7711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439</v>
      </c>
      <c r="D31" s="188">
        <v>439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176</v>
      </c>
      <c r="H32" s="188">
        <v>410</v>
      </c>
      <c r="M32" s="92"/>
    </row>
    <row r="33" spans="1:8" ht="15.75">
      <c r="A33" s="468" t="s">
        <v>99</v>
      </c>
      <c r="B33" s="91" t="s">
        <v>100</v>
      </c>
      <c r="C33" s="564">
        <f>C31+C32</f>
        <v>439</v>
      </c>
      <c r="D33" s="565">
        <f>D31+D32</f>
        <v>439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8297</v>
      </c>
      <c r="H34" s="565">
        <f>H28+H32+H33</f>
        <v>8121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19291</v>
      </c>
      <c r="H37" s="567">
        <f>H26+H18+H34</f>
        <v>19115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9484</v>
      </c>
      <c r="H40" s="550">
        <v>9342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31953</v>
      </c>
      <c r="H45" s="188">
        <v>31954</v>
      </c>
    </row>
    <row r="46" spans="1:13" ht="15.75">
      <c r="A46" s="459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21994</v>
      </c>
      <c r="H48" s="188">
        <v>25992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53947</v>
      </c>
      <c r="H50" s="563">
        <f>SUM(H44:H49)</f>
        <v>57946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2010</v>
      </c>
      <c r="H54" s="188">
        <v>1935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72488</v>
      </c>
      <c r="D56" s="569">
        <f>D20+D21+D22+D28+D33+D46+D52+D54+D55</f>
        <v>70670</v>
      </c>
      <c r="E56" s="94" t="s">
        <v>825</v>
      </c>
      <c r="F56" s="93" t="s">
        <v>172</v>
      </c>
      <c r="G56" s="566">
        <f>G50+G52+G53+G54+G55</f>
        <v>55957</v>
      </c>
      <c r="H56" s="567">
        <f>H50+H52+H53+H54+H55</f>
        <v>59881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4510</v>
      </c>
      <c r="H59" s="188">
        <v>3538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10705</v>
      </c>
      <c r="H60" s="188">
        <v>11286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33852</v>
      </c>
      <c r="H61" s="563">
        <f>SUM(H62:H68)</f>
        <v>25041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9774</v>
      </c>
      <c r="H63" s="188">
        <v>9418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167</v>
      </c>
      <c r="H64" s="188">
        <v>203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>
        <v>23638</v>
      </c>
      <c r="H65" s="188">
        <v>14905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19</v>
      </c>
      <c r="H66" s="188">
        <v>16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</v>
      </c>
      <c r="H67" s="188">
        <v>4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252</v>
      </c>
      <c r="H68" s="188">
        <v>495</v>
      </c>
    </row>
    <row r="69" spans="1:8" ht="15.75">
      <c r="A69" s="84" t="s">
        <v>210</v>
      </c>
      <c r="B69" s="86" t="s">
        <v>211</v>
      </c>
      <c r="C69" s="188">
        <v>146</v>
      </c>
      <c r="D69" s="188">
        <v>1919</v>
      </c>
      <c r="E69" s="192" t="s">
        <v>79</v>
      </c>
      <c r="F69" s="87" t="s">
        <v>216</v>
      </c>
      <c r="G69" s="188">
        <v>12</v>
      </c>
      <c r="H69" s="188">
        <v>5</v>
      </c>
    </row>
    <row r="70" spans="1:8" ht="15.75">
      <c r="A70" s="84" t="s">
        <v>214</v>
      </c>
      <c r="B70" s="86" t="s">
        <v>215</v>
      </c>
      <c r="C70" s="188">
        <v>449</v>
      </c>
      <c r="D70" s="188">
        <v>450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5571</v>
      </c>
      <c r="D71" s="188">
        <v>831</v>
      </c>
      <c r="E71" s="460" t="s">
        <v>47</v>
      </c>
      <c r="F71" s="89" t="s">
        <v>223</v>
      </c>
      <c r="G71" s="564">
        <f>G59+G60+G61+G69+G70</f>
        <v>49079</v>
      </c>
      <c r="H71" s="565">
        <f>H59+H60+H61+H69+H70</f>
        <v>39870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58</v>
      </c>
      <c r="D75" s="188">
        <v>144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6225</v>
      </c>
      <c r="D76" s="565">
        <f>SUM(D68:D75)</f>
        <v>3344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54866</v>
      </c>
      <c r="D79" s="563">
        <f>SUM(D80:D82)</f>
        <v>54111</v>
      </c>
      <c r="E79" s="196" t="s">
        <v>824</v>
      </c>
      <c r="F79" s="93" t="s">
        <v>241</v>
      </c>
      <c r="G79" s="566">
        <f>G71+G73+G75+G77</f>
        <v>49079</v>
      </c>
      <c r="H79" s="567">
        <f>H71+H73+H75+H77</f>
        <v>39870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54866</v>
      </c>
      <c r="D82" s="188">
        <v>54111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54866</v>
      </c>
      <c r="D85" s="565">
        <f>D84+D83+D79</f>
        <v>54111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8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232</v>
      </c>
      <c r="D89" s="188">
        <v>80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>
        <v>2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232</v>
      </c>
      <c r="D92" s="565">
        <f>SUM(D88:D91)</f>
        <v>83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4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61323</v>
      </c>
      <c r="D94" s="569">
        <f>D65+D76+D85+D92+D93</f>
        <v>57538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133811</v>
      </c>
      <c r="D95" s="571">
        <f>D94+D56</f>
        <v>128208</v>
      </c>
      <c r="E95" s="220" t="s">
        <v>916</v>
      </c>
      <c r="F95" s="475" t="s">
        <v>268</v>
      </c>
      <c r="G95" s="570">
        <f>G37+G40+G56+G79</f>
        <v>133811</v>
      </c>
      <c r="H95" s="571">
        <f>H37+H40+H56+H79</f>
        <v>128208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44893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26">
      <selection activeCell="C44" sqref="C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11</v>
      </c>
      <c r="D12" s="306">
        <v>15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159</v>
      </c>
      <c r="D13" s="306">
        <v>189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1</v>
      </c>
      <c r="D14" s="306">
        <v>50</v>
      </c>
      <c r="E14" s="236" t="s">
        <v>285</v>
      </c>
      <c r="F14" s="231" t="s">
        <v>286</v>
      </c>
      <c r="G14" s="306">
        <v>292</v>
      </c>
      <c r="H14" s="306">
        <v>450</v>
      </c>
    </row>
    <row r="15" spans="1:8" ht="15.75">
      <c r="A15" s="185" t="s">
        <v>287</v>
      </c>
      <c r="B15" s="181" t="s">
        <v>288</v>
      </c>
      <c r="C15" s="306">
        <v>120</v>
      </c>
      <c r="D15" s="306">
        <v>112</v>
      </c>
      <c r="E15" s="236" t="s">
        <v>79</v>
      </c>
      <c r="F15" s="231" t="s">
        <v>289</v>
      </c>
      <c r="G15" s="306">
        <v>1794</v>
      </c>
      <c r="H15" s="306">
        <v>337</v>
      </c>
    </row>
    <row r="16" spans="1:8" ht="15.75">
      <c r="A16" s="185" t="s">
        <v>290</v>
      </c>
      <c r="B16" s="181" t="s">
        <v>291</v>
      </c>
      <c r="C16" s="306">
        <v>25</v>
      </c>
      <c r="D16" s="306">
        <v>24</v>
      </c>
      <c r="E16" s="227" t="s">
        <v>52</v>
      </c>
      <c r="F16" s="255" t="s">
        <v>292</v>
      </c>
      <c r="G16" s="595">
        <f>SUM(G12:G15)</f>
        <v>2086</v>
      </c>
      <c r="H16" s="596">
        <f>SUM(H12:H15)</f>
        <v>787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285</v>
      </c>
      <c r="D19" s="306">
        <v>274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601</v>
      </c>
      <c r="D22" s="596">
        <f>SUM(D12:D18)+D19</f>
        <v>664</v>
      </c>
      <c r="E22" s="185" t="s">
        <v>309</v>
      </c>
      <c r="F22" s="228" t="s">
        <v>310</v>
      </c>
      <c r="G22" s="306">
        <v>100</v>
      </c>
      <c r="H22" s="306">
        <v>30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10</v>
      </c>
      <c r="H24" s="306">
        <v>46</v>
      </c>
    </row>
    <row r="25" spans="1:8" ht="31.5">
      <c r="A25" s="185" t="s">
        <v>316</v>
      </c>
      <c r="B25" s="228" t="s">
        <v>317</v>
      </c>
      <c r="C25" s="306">
        <v>2132</v>
      </c>
      <c r="D25" s="306">
        <v>2603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>
        <v>12</v>
      </c>
      <c r="E26" s="185" t="s">
        <v>322</v>
      </c>
      <c r="F26" s="228" t="s">
        <v>323</v>
      </c>
      <c r="G26" s="306">
        <v>1430</v>
      </c>
      <c r="H26" s="306">
        <v>2730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1540</v>
      </c>
      <c r="H27" s="596">
        <f>SUM(H22:H26)</f>
        <v>2806</v>
      </c>
    </row>
    <row r="28" spans="1:8" ht="15.75">
      <c r="A28" s="185" t="s">
        <v>79</v>
      </c>
      <c r="B28" s="228" t="s">
        <v>327</v>
      </c>
      <c r="C28" s="306">
        <v>500</v>
      </c>
      <c r="D28" s="306">
        <v>369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2632</v>
      </c>
      <c r="D29" s="596">
        <f>SUM(D25:D28)</f>
        <v>2984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3233</v>
      </c>
      <c r="D31" s="602">
        <f>D29+D22</f>
        <v>3648</v>
      </c>
      <c r="E31" s="242" t="s">
        <v>800</v>
      </c>
      <c r="F31" s="257" t="s">
        <v>331</v>
      </c>
      <c r="G31" s="244">
        <f>G16+G18+G27</f>
        <v>3626</v>
      </c>
      <c r="H31" s="245">
        <f>H16+H18+H27</f>
        <v>3593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393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55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3233</v>
      </c>
      <c r="D36" s="604">
        <f>D31-D34+D35</f>
        <v>3648</v>
      </c>
      <c r="E36" s="253" t="s">
        <v>346</v>
      </c>
      <c r="F36" s="247" t="s">
        <v>347</v>
      </c>
      <c r="G36" s="258">
        <f>G35-G34+G31</f>
        <v>3626</v>
      </c>
      <c r="H36" s="259">
        <f>H35-H34+H31</f>
        <v>3593</v>
      </c>
    </row>
    <row r="37" spans="1:8" ht="15.75">
      <c r="A37" s="252" t="s">
        <v>348</v>
      </c>
      <c r="B37" s="222" t="s">
        <v>349</v>
      </c>
      <c r="C37" s="601">
        <f>IF((G36-C36)&gt;0,G36-C36,0)</f>
        <v>393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55</v>
      </c>
    </row>
    <row r="38" spans="1:8" ht="15.75">
      <c r="A38" s="225" t="s">
        <v>352</v>
      </c>
      <c r="B38" s="229" t="s">
        <v>353</v>
      </c>
      <c r="C38" s="595">
        <f>C39+C40+C41</f>
        <v>75</v>
      </c>
      <c r="D38" s="596">
        <f>D39+D40+D41</f>
        <v>222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75</v>
      </c>
      <c r="D40" s="307">
        <v>222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318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277</v>
      </c>
    </row>
    <row r="43" spans="1:8" ht="15.75">
      <c r="A43" s="224" t="s">
        <v>364</v>
      </c>
      <c r="B43" s="177" t="s">
        <v>365</v>
      </c>
      <c r="C43" s="306">
        <v>142</v>
      </c>
      <c r="D43" s="306"/>
      <c r="E43" s="224" t="s">
        <v>364</v>
      </c>
      <c r="F43" s="186" t="s">
        <v>366</v>
      </c>
      <c r="G43" s="552"/>
      <c r="H43" s="605">
        <v>519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176</v>
      </c>
      <c r="D44" s="259">
        <f>IF(H42=0,IF(D42-D43&gt;0,D42-D43+H43,0),IF(H42-H43&lt;0,H43-H42+D42,0))</f>
        <v>242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3626</v>
      </c>
      <c r="D45" s="598">
        <f>D36+D38+D42</f>
        <v>3870</v>
      </c>
      <c r="E45" s="261" t="s">
        <v>373</v>
      </c>
      <c r="F45" s="263" t="s">
        <v>374</v>
      </c>
      <c r="G45" s="597">
        <f>G42+G36</f>
        <v>3626</v>
      </c>
      <c r="H45" s="598">
        <f>H42+H36</f>
        <v>3870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44893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28">
      <selection activeCell="B54" sqref="B54:E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292</v>
      </c>
      <c r="D11" s="188">
        <v>4815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-238</v>
      </c>
      <c r="D12" s="188">
        <v>-394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11123</v>
      </c>
      <c r="D13" s="188">
        <v>329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-128</v>
      </c>
      <c r="D14" s="188">
        <v>-127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-455</v>
      </c>
      <c r="D15" s="188">
        <v>-83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-102</v>
      </c>
      <c r="D20" s="188">
        <v>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10492</v>
      </c>
      <c r="D21" s="626">
        <f>SUM(D11:D20)</f>
        <v>4558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-4890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54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-4890</v>
      </c>
      <c r="D33" s="626">
        <f>SUM(D23:D32)</f>
        <v>460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7242</v>
      </c>
      <c r="D37" s="188">
        <v>4961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-11245</v>
      </c>
      <c r="D38" s="188">
        <v>-7996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-1451</v>
      </c>
      <c r="D40" s="188">
        <v>-2049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-5454</v>
      </c>
      <c r="D43" s="628">
        <f>SUM(D35:D42)</f>
        <v>-5084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148</v>
      </c>
      <c r="D44" s="298">
        <f>D43+D33+D21</f>
        <v>-66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84</v>
      </c>
      <c r="D45" s="299">
        <v>176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232</v>
      </c>
      <c r="D46" s="301">
        <f>D45+D44</f>
        <v>110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232</v>
      </c>
      <c r="D47" s="289">
        <v>108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44893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1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1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5">
      <selection activeCell="L31" sqref="L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9995</v>
      </c>
      <c r="D13" s="551">
        <f>'1-Баланс'!H20</f>
        <v>0</v>
      </c>
      <c r="E13" s="551">
        <f>'1-Баланс'!H21</f>
        <v>0</v>
      </c>
      <c r="F13" s="551">
        <f>'1-Баланс'!H23</f>
        <v>999</v>
      </c>
      <c r="G13" s="551">
        <f>'1-Баланс'!H24</f>
        <v>0</v>
      </c>
      <c r="H13" s="552"/>
      <c r="I13" s="551">
        <f>'1-Баланс'!H29+'1-Баланс'!H32</f>
        <v>8121</v>
      </c>
      <c r="J13" s="551">
        <f>'1-Баланс'!H30+'1-Баланс'!H33</f>
        <v>0</v>
      </c>
      <c r="K13" s="552"/>
      <c r="L13" s="551">
        <f>SUM(C13:K13)</f>
        <v>19115</v>
      </c>
      <c r="M13" s="553">
        <f>'1-Баланс'!H40</f>
        <v>9342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9995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999</v>
      </c>
      <c r="G17" s="620">
        <f t="shared" si="2"/>
        <v>0</v>
      </c>
      <c r="H17" s="620">
        <f t="shared" si="2"/>
        <v>0</v>
      </c>
      <c r="I17" s="620">
        <f t="shared" si="2"/>
        <v>8121</v>
      </c>
      <c r="J17" s="620">
        <f t="shared" si="2"/>
        <v>0</v>
      </c>
      <c r="K17" s="620">
        <f t="shared" si="2"/>
        <v>0</v>
      </c>
      <c r="L17" s="551">
        <f t="shared" si="1"/>
        <v>19115</v>
      </c>
      <c r="M17" s="621">
        <f t="shared" si="2"/>
        <v>9342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176</v>
      </c>
      <c r="J18" s="551">
        <f>+'1-Баланс'!G33</f>
        <v>0</v>
      </c>
      <c r="K18" s="552"/>
      <c r="L18" s="551">
        <f t="shared" si="1"/>
        <v>176</v>
      </c>
      <c r="M18" s="605">
        <v>142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1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9995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999</v>
      </c>
      <c r="G31" s="620">
        <f t="shared" si="6"/>
        <v>0</v>
      </c>
      <c r="H31" s="620">
        <f t="shared" si="6"/>
        <v>0</v>
      </c>
      <c r="I31" s="620">
        <f t="shared" si="6"/>
        <v>8297</v>
      </c>
      <c r="J31" s="620">
        <f t="shared" si="6"/>
        <v>0</v>
      </c>
      <c r="K31" s="620">
        <f t="shared" si="6"/>
        <v>0</v>
      </c>
      <c r="L31" s="551">
        <f t="shared" si="1"/>
        <v>19291</v>
      </c>
      <c r="M31" s="621">
        <f t="shared" si="6"/>
        <v>9484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9995</v>
      </c>
      <c r="D34" s="554">
        <f t="shared" si="7"/>
        <v>0</v>
      </c>
      <c r="E34" s="554">
        <f t="shared" si="7"/>
        <v>0</v>
      </c>
      <c r="F34" s="554">
        <f t="shared" si="7"/>
        <v>999</v>
      </c>
      <c r="G34" s="554">
        <f t="shared" si="7"/>
        <v>0</v>
      </c>
      <c r="H34" s="554">
        <f t="shared" si="7"/>
        <v>0</v>
      </c>
      <c r="I34" s="554">
        <f t="shared" si="7"/>
        <v>8297</v>
      </c>
      <c r="J34" s="554">
        <f t="shared" si="7"/>
        <v>0</v>
      </c>
      <c r="K34" s="554">
        <f t="shared" si="7"/>
        <v>0</v>
      </c>
      <c r="L34" s="618">
        <f t="shared" si="1"/>
        <v>19291</v>
      </c>
      <c r="M34" s="555">
        <f>M31+M32+M33</f>
        <v>9484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44893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1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1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7">
      <selection activeCell="R41" sqref="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1387</v>
      </c>
      <c r="E13" s="318">
        <v>24</v>
      </c>
      <c r="F13" s="318"/>
      <c r="G13" s="319">
        <f t="shared" si="2"/>
        <v>1411</v>
      </c>
      <c r="H13" s="318"/>
      <c r="I13" s="318"/>
      <c r="J13" s="319">
        <f t="shared" si="3"/>
        <v>1411</v>
      </c>
      <c r="K13" s="318">
        <v>58</v>
      </c>
      <c r="L13" s="318"/>
      <c r="M13" s="318"/>
      <c r="N13" s="319">
        <f t="shared" si="4"/>
        <v>58</v>
      </c>
      <c r="O13" s="318"/>
      <c r="P13" s="318"/>
      <c r="Q13" s="319">
        <f t="shared" si="0"/>
        <v>58</v>
      </c>
      <c r="R13" s="330">
        <f t="shared" si="1"/>
        <v>1353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1387</v>
      </c>
      <c r="E19" s="320">
        <f>SUM(E11:E18)</f>
        <v>24</v>
      </c>
      <c r="F19" s="320">
        <f>SUM(F11:F18)</f>
        <v>0</v>
      </c>
      <c r="G19" s="319">
        <f t="shared" si="2"/>
        <v>1411</v>
      </c>
      <c r="H19" s="320">
        <f>SUM(H11:H18)</f>
        <v>0</v>
      </c>
      <c r="I19" s="320">
        <f>SUM(I11:I18)</f>
        <v>0</v>
      </c>
      <c r="J19" s="319">
        <f t="shared" si="3"/>
        <v>1411</v>
      </c>
      <c r="K19" s="320">
        <f>SUM(K11:K18)</f>
        <v>58</v>
      </c>
      <c r="L19" s="320">
        <f>SUM(L11:L18)</f>
        <v>0</v>
      </c>
      <c r="M19" s="320">
        <f>SUM(M11:M18)</f>
        <v>0</v>
      </c>
      <c r="N19" s="319">
        <f t="shared" si="4"/>
        <v>58</v>
      </c>
      <c r="O19" s="320">
        <f>SUM(O11:O18)</f>
        <v>0</v>
      </c>
      <c r="P19" s="320">
        <f>SUM(P11:P18)</f>
        <v>0</v>
      </c>
      <c r="Q19" s="319">
        <f t="shared" si="0"/>
        <v>58</v>
      </c>
      <c r="R19" s="330">
        <f t="shared" si="1"/>
        <v>1353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68902</v>
      </c>
      <c r="E20" s="318"/>
      <c r="F20" s="318"/>
      <c r="G20" s="319">
        <f t="shared" si="2"/>
        <v>68902</v>
      </c>
      <c r="H20" s="318">
        <v>1794</v>
      </c>
      <c r="I20" s="318"/>
      <c r="J20" s="319">
        <f t="shared" si="3"/>
        <v>70696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70696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6">
        <f t="shared" si="2"/>
        <v>0</v>
      </c>
      <c r="H40" s="320">
        <f t="shared" si="10"/>
        <v>0</v>
      </c>
      <c r="I40" s="320">
        <f t="shared" si="10"/>
        <v>0</v>
      </c>
      <c r="J40" s="666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6">
        <f t="shared" si="4"/>
        <v>0</v>
      </c>
      <c r="O40" s="320">
        <f t="shared" si="10"/>
        <v>0</v>
      </c>
      <c r="P40" s="320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726</v>
      </c>
      <c r="E41" s="318"/>
      <c r="F41" s="318"/>
      <c r="G41" s="319">
        <f t="shared" si="2"/>
        <v>726</v>
      </c>
      <c r="H41" s="318"/>
      <c r="I41" s="318"/>
      <c r="J41" s="319">
        <f t="shared" si="3"/>
        <v>726</v>
      </c>
      <c r="K41" s="318">
        <v>287</v>
      </c>
      <c r="L41" s="318"/>
      <c r="M41" s="318"/>
      <c r="N41" s="319">
        <f t="shared" si="4"/>
        <v>287</v>
      </c>
      <c r="O41" s="318"/>
      <c r="P41" s="318"/>
      <c r="Q41" s="319">
        <f t="shared" si="7"/>
        <v>287</v>
      </c>
      <c r="R41" s="330">
        <f t="shared" si="8"/>
        <v>439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71015</v>
      </c>
      <c r="E42" s="339">
        <f>E19+E20+E21+E27+E40+E41</f>
        <v>24</v>
      </c>
      <c r="F42" s="339">
        <f aca="true" t="shared" si="11" ref="F42:R42">F19+F20+F21+F27+F40+F41</f>
        <v>0</v>
      </c>
      <c r="G42" s="339">
        <f t="shared" si="11"/>
        <v>71039</v>
      </c>
      <c r="H42" s="339">
        <f t="shared" si="11"/>
        <v>1794</v>
      </c>
      <c r="I42" s="339">
        <f t="shared" si="11"/>
        <v>0</v>
      </c>
      <c r="J42" s="339">
        <f t="shared" si="11"/>
        <v>72833</v>
      </c>
      <c r="K42" s="339">
        <f t="shared" si="11"/>
        <v>345</v>
      </c>
      <c r="L42" s="339">
        <f t="shared" si="11"/>
        <v>0</v>
      </c>
      <c r="M42" s="339">
        <f t="shared" si="11"/>
        <v>0</v>
      </c>
      <c r="N42" s="339">
        <f t="shared" si="11"/>
        <v>345</v>
      </c>
      <c r="O42" s="339">
        <f t="shared" si="11"/>
        <v>0</v>
      </c>
      <c r="P42" s="339">
        <f t="shared" si="11"/>
        <v>0</v>
      </c>
      <c r="Q42" s="339">
        <f t="shared" si="11"/>
        <v>345</v>
      </c>
      <c r="R42" s="340">
        <f t="shared" si="11"/>
        <v>72488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44893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1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1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79">
      <selection activeCell="F99" sqref="F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0</v>
      </c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146</v>
      </c>
      <c r="D30" s="188">
        <f>+C30</f>
        <v>146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449</v>
      </c>
      <c r="D31" s="188">
        <f>+C31</f>
        <v>449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5571</v>
      </c>
      <c r="D32" s="188">
        <f>+C32</f>
        <v>5571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</v>
      </c>
      <c r="D35" s="352">
        <f>SUM(D36:D39)</f>
        <v>1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1</v>
      </c>
      <c r="D37" s="188">
        <f>+C37</f>
        <v>1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58</v>
      </c>
      <c r="D40" s="352">
        <f>SUM(D41:D44)</f>
        <v>58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58</v>
      </c>
      <c r="D44" s="188">
        <f>+C44</f>
        <v>58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6225</v>
      </c>
      <c r="D45" s="428">
        <f>D26+D30+D31+D33+D32+D34+D35+D40</f>
        <v>6225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6225</v>
      </c>
      <c r="D46" s="434">
        <f>D45+D23+D21+D11</f>
        <v>6225</v>
      </c>
      <c r="E46" s="435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21994</v>
      </c>
      <c r="D58" s="129">
        <f>D59+D61</f>
        <v>0</v>
      </c>
      <c r="E58" s="127">
        <f t="shared" si="1"/>
        <v>21994</v>
      </c>
      <c r="F58" s="388">
        <f>F59+F61</f>
        <v>59666</v>
      </c>
    </row>
    <row r="59" spans="1:6" ht="15.75">
      <c r="A59" s="360" t="s">
        <v>671</v>
      </c>
      <c r="B59" s="126" t="s">
        <v>672</v>
      </c>
      <c r="C59" s="188">
        <f>+'1-Баланс'!G48</f>
        <v>21994</v>
      </c>
      <c r="D59" s="188"/>
      <c r="E59" s="127">
        <f t="shared" si="1"/>
        <v>21994</v>
      </c>
      <c r="F59" s="187">
        <v>59666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+'1-Баланс'!G45</f>
        <v>31953</v>
      </c>
      <c r="D65" s="188"/>
      <c r="E65" s="127">
        <f t="shared" si="1"/>
        <v>31953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53947</v>
      </c>
      <c r="D68" s="425">
        <f>D54+D58+D63+D64+D65+D66</f>
        <v>0</v>
      </c>
      <c r="E68" s="426">
        <f t="shared" si="1"/>
        <v>53947</v>
      </c>
      <c r="F68" s="427">
        <f>F54+F58+F63+F64+F65+F66</f>
        <v>59666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2010</v>
      </c>
      <c r="D70" s="188"/>
      <c r="E70" s="127">
        <f t="shared" si="1"/>
        <v>2010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4510</v>
      </c>
      <c r="D77" s="129">
        <f>D78+D80</f>
        <v>4510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4510</v>
      </c>
      <c r="D78" s="188">
        <f>+C78</f>
        <v>4510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10705</v>
      </c>
      <c r="D82" s="129">
        <f>SUM(D83:D86)</f>
        <v>10705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f>'1-Баланс'!G60</f>
        <v>10705</v>
      </c>
      <c r="D84" s="188">
        <f aca="true" t="shared" si="2" ref="D84:D91">+C84</f>
        <v>10705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33852</v>
      </c>
      <c r="D87" s="125">
        <f>SUM(D88:D92)+D96</f>
        <v>33852</v>
      </c>
      <c r="E87" s="125">
        <f>SUM(E88:E92)+E96</f>
        <v>0</v>
      </c>
      <c r="F87" s="387">
        <f>SUM(F88:F92)+F96</f>
        <v>23155</v>
      </c>
    </row>
    <row r="88" spans="1:6" ht="15.75">
      <c r="A88" s="360" t="s">
        <v>719</v>
      </c>
      <c r="B88" s="126" t="s">
        <v>720</v>
      </c>
      <c r="C88" s="188">
        <f>'1-Баланс'!G63</f>
        <v>9774</v>
      </c>
      <c r="D88" s="188">
        <f t="shared" si="2"/>
        <v>9774</v>
      </c>
      <c r="E88" s="127">
        <f t="shared" si="1"/>
        <v>0</v>
      </c>
      <c r="F88" s="187">
        <v>23155</v>
      </c>
    </row>
    <row r="89" spans="1:6" ht="15.75">
      <c r="A89" s="360" t="s">
        <v>721</v>
      </c>
      <c r="B89" s="126" t="s">
        <v>722</v>
      </c>
      <c r="C89" s="188">
        <f>'1-Баланс'!G64</f>
        <v>167</v>
      </c>
      <c r="D89" s="188">
        <f t="shared" si="2"/>
        <v>167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23638</v>
      </c>
      <c r="D90" s="188">
        <f t="shared" si="2"/>
        <v>23638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19</v>
      </c>
      <c r="D91" s="188">
        <f t="shared" si="2"/>
        <v>19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252</v>
      </c>
      <c r="D92" s="129">
        <f>SUM(D93:D95)</f>
        <v>252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252</v>
      </c>
      <c r="D95" s="188">
        <f>+C95</f>
        <v>252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2</v>
      </c>
      <c r="D96" s="188">
        <f>+C96</f>
        <v>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12</v>
      </c>
      <c r="D97" s="188">
        <f>+C97</f>
        <v>12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49079</v>
      </c>
      <c r="D98" s="423">
        <f>D87+D82+D77+D73+D97</f>
        <v>49079</v>
      </c>
      <c r="E98" s="423">
        <f>E87+E82+E77+E73+E97</f>
        <v>0</v>
      </c>
      <c r="F98" s="424">
        <f>F87+F82+F77+F73+F97</f>
        <v>23155</v>
      </c>
    </row>
    <row r="99" spans="1:6" ht="16.5" thickBot="1">
      <c r="A99" s="402" t="s">
        <v>739</v>
      </c>
      <c r="B99" s="403" t="s">
        <v>740</v>
      </c>
      <c r="C99" s="417">
        <f>C98+C70+C68</f>
        <v>105036</v>
      </c>
      <c r="D99" s="417">
        <f>D98+D70+D68</f>
        <v>49079</v>
      </c>
      <c r="E99" s="417">
        <f>E98+E70+E68</f>
        <v>55957</v>
      </c>
      <c r="F99" s="418">
        <f>F98+F70+F68</f>
        <v>82821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44893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I32" sqref="I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515831371</v>
      </c>
      <c r="D20" s="439"/>
      <c r="E20" s="439"/>
      <c r="F20" s="439">
        <v>47825</v>
      </c>
      <c r="G20" s="439">
        <v>1007</v>
      </c>
      <c r="H20" s="439"/>
      <c r="I20" s="440">
        <f t="shared" si="0"/>
        <v>48832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464645</v>
      </c>
      <c r="D26" s="439"/>
      <c r="E26" s="439"/>
      <c r="F26" s="439">
        <v>5624</v>
      </c>
      <c r="G26" s="439">
        <v>410</v>
      </c>
      <c r="H26" s="439"/>
      <c r="I26" s="440">
        <f t="shared" si="0"/>
        <v>6034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516296016</v>
      </c>
      <c r="D27" s="446">
        <f t="shared" si="2"/>
        <v>0</v>
      </c>
      <c r="E27" s="446">
        <f t="shared" si="2"/>
        <v>0</v>
      </c>
      <c r="F27" s="446">
        <f t="shared" si="2"/>
        <v>53449</v>
      </c>
      <c r="G27" s="446">
        <f t="shared" si="2"/>
        <v>1417</v>
      </c>
      <c r="H27" s="446">
        <f t="shared" si="2"/>
        <v>0</v>
      </c>
      <c r="I27" s="447">
        <f t="shared" si="0"/>
        <v>54866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44893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01.01.2022 г. до 30.09.2022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133811</v>
      </c>
      <c r="D6" s="642">
        <f aca="true" t="shared" si="0" ref="D6:D15">C6-E6</f>
        <v>0</v>
      </c>
      <c r="E6" s="641">
        <f>'1-Баланс'!G95</f>
        <v>133811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19291</v>
      </c>
      <c r="D7" s="642">
        <f t="shared" si="0"/>
        <v>9296</v>
      </c>
      <c r="E7" s="641">
        <f>'1-Баланс'!G18</f>
        <v>9995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176</v>
      </c>
      <c r="D8" s="642">
        <f t="shared" si="0"/>
        <v>0</v>
      </c>
      <c r="E8" s="641">
        <f>ABS('2-Отчет за доходите'!C44)-ABS('2-Отчет за доходите'!G44)</f>
        <v>176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83</v>
      </c>
      <c r="D9" s="642">
        <f t="shared" si="0"/>
        <v>-1</v>
      </c>
      <c r="E9" s="641">
        <f>'3-Отчет за паричния поток'!C45</f>
        <v>84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232</v>
      </c>
      <c r="D10" s="642">
        <f t="shared" si="0"/>
        <v>0</v>
      </c>
      <c r="E10" s="641">
        <f>'3-Отчет за паричния поток'!C46</f>
        <v>232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19291</v>
      </c>
      <c r="D11" s="642">
        <f t="shared" si="0"/>
        <v>0</v>
      </c>
      <c r="E11" s="641">
        <f>'4-Отчет за собствения капитал'!L34</f>
        <v>19291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2021-11-29T11:32:38Z</cp:lastPrinted>
  <dcterms:created xsi:type="dcterms:W3CDTF">2006-09-16T00:00:00Z</dcterms:created>
  <dcterms:modified xsi:type="dcterms:W3CDTF">2022-11-29T16:51:18Z</dcterms:modified>
  <cp:category/>
  <cp:version/>
  <cp:contentType/>
  <cp:contentStatus/>
</cp:coreProperties>
</file>